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nigra\Desktop\"/>
    </mc:Choice>
  </mc:AlternateContent>
  <bookViews>
    <workbookView xWindow="-120" yWindow="-120" windowWidth="29040" windowHeight="15840" firstSheet="3" activeTab="7"/>
  </bookViews>
  <sheets>
    <sheet name="Schema Generale" sheetId="1" r:id="rId1"/>
    <sheet name="Organizzazione" sheetId="2" r:id="rId2"/>
    <sheet name="Caratteristiche" sheetId="3" r:id="rId3"/>
    <sheet name="Economico Patrimoniale" sheetId="4" r:id="rId4"/>
    <sheet name="Missione programma processo" sheetId="5" r:id="rId5"/>
    <sheet name="Anticorruzione- obiettivo 1  " sheetId="32" r:id="rId6"/>
    <sheet name="Segreteria" sheetId="34" r:id="rId7"/>
    <sheet name="Contratti" sheetId="33" r:id="rId8"/>
    <sheet name="Personale" sheetId="35" r:id="rId9"/>
    <sheet name="Entrate - Uscite" sheetId="36" r:id="rId10"/>
  </sheets>
  <externalReferences>
    <externalReference r:id="rId11"/>
  </externalReferences>
  <definedNames>
    <definedName name="_xlnm._FilterDatabase" localSheetId="0" hidden="1">'Schema Generale'!#REF!</definedName>
    <definedName name="area">[1]db1!$B$2:$B$20</definedName>
    <definedName name="_xlnm.Print_Area" localSheetId="5">'Anticorruzione- obiettivo 1  '!$A$1:$R$89</definedName>
    <definedName name="_xlnm.Print_Area" localSheetId="2">Caratteristiche!$A$2:$N$44</definedName>
    <definedName name="_xlnm.Print_Area" localSheetId="7">Contratti!$A$1:$R$104</definedName>
    <definedName name="_xlnm.Print_Area" localSheetId="3">'Economico Patrimoniale'!$A$1:$L$105</definedName>
    <definedName name="_xlnm.Print_Area" localSheetId="9">'Entrate - Uscite'!$A$1:$R$104</definedName>
    <definedName name="_xlnm.Print_Area" localSheetId="1">Organizzazione!$A$1:$L$60</definedName>
    <definedName name="_xlnm.Print_Area" localSheetId="8">Personale!$A$1:$R$104</definedName>
    <definedName name="_xlnm.Print_Area" localSheetId="0">'Schema Generale'!$A$1:$G$49</definedName>
    <definedName name="_xlnm.Print_Area" localSheetId="6">Segreteria!$A$1:$R$105</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7">Contratti!$1:$8</definedName>
    <definedName name="_xlnm.Print_Titles" localSheetId="9">'Entrate - Uscite'!$1:$8</definedName>
    <definedName name="_xlnm.Print_Titles" localSheetId="8">Personale!$1:$8</definedName>
    <definedName name="_xlnm.Print_Titles" localSheetId="6">Segreteria!$1:$8</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Patrimoniale'!$A$1:$L$105</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Patrimoniale'!$A$1:$L$105</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Patrimoniale'!$A$1:$L$105</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K52" i="2" l="1"/>
  <c r="H51" i="5" l="1"/>
  <c r="K80" i="4"/>
  <c r="K40" i="2"/>
  <c r="I75" i="4" l="1"/>
  <c r="K75" i="4"/>
  <c r="G42" i="5"/>
  <c r="I14" i="5"/>
  <c r="G12" i="5"/>
  <c r="K7" i="4" l="1"/>
  <c r="I7" i="4"/>
  <c r="IU65323" i="36" l="1"/>
  <c r="IT65323" i="36"/>
  <c r="IS65323" i="36"/>
  <c r="IR65323" i="36"/>
  <c r="IQ65323" i="36"/>
  <c r="A94" i="36"/>
  <c r="A51" i="36"/>
  <c r="A49" i="36"/>
  <c r="A47" i="36"/>
  <c r="IU65323" i="35"/>
  <c r="IT65323" i="35"/>
  <c r="IS65323" i="35"/>
  <c r="IR65323" i="35"/>
  <c r="IQ65323" i="35"/>
  <c r="A94" i="35"/>
  <c r="A51" i="35"/>
  <c r="A49" i="35"/>
  <c r="A47" i="35"/>
  <c r="IU65324" i="34"/>
  <c r="IT65324" i="34"/>
  <c r="IS65324" i="34"/>
  <c r="IR65324" i="34"/>
  <c r="IQ65324" i="34"/>
  <c r="A95" i="34"/>
  <c r="A52" i="34"/>
  <c r="A50" i="34"/>
  <c r="A48" i="34"/>
  <c r="IU65323" i="33"/>
  <c r="IT65323" i="33"/>
  <c r="IS65323" i="33"/>
  <c r="IR65323" i="33"/>
  <c r="IQ65323" i="33"/>
  <c r="A94" i="33"/>
  <c r="A51" i="33"/>
  <c r="A49" i="33"/>
  <c r="A47" i="33"/>
  <c r="K58" i="2" l="1"/>
  <c r="E34" i="2" l="1"/>
  <c r="G34" i="2"/>
  <c r="I100" i="4" l="1"/>
  <c r="G100" i="4"/>
  <c r="E100" i="4"/>
  <c r="G89" i="4"/>
  <c r="E89" i="4"/>
  <c r="G86" i="4"/>
  <c r="E86" i="4"/>
  <c r="I83" i="4"/>
  <c r="G83" i="4"/>
  <c r="E83" i="4"/>
  <c r="I80" i="4"/>
  <c r="G80" i="4" l="1"/>
  <c r="E80" i="4"/>
  <c r="I72" i="4"/>
  <c r="I69" i="4"/>
  <c r="G75" i="4"/>
  <c r="G72" i="4"/>
  <c r="G69" i="4"/>
  <c r="E75" i="4"/>
  <c r="E72" i="4"/>
  <c r="E69" i="4"/>
  <c r="I61" i="4"/>
  <c r="I64" i="4"/>
  <c r="I58" i="4"/>
  <c r="G61" i="4"/>
  <c r="G58" i="4"/>
  <c r="H45" i="4"/>
  <c r="G45" i="4"/>
  <c r="H36" i="4"/>
  <c r="G36" i="4"/>
  <c r="H25" i="4"/>
  <c r="G25" i="4"/>
  <c r="J14" i="4"/>
  <c r="I14" i="4"/>
  <c r="G97" i="4" l="1"/>
  <c r="G19" i="3"/>
  <c r="S46" i="5" l="1"/>
  <c r="S33" i="5"/>
  <c r="P33" i="5"/>
  <c r="I33" i="5"/>
  <c r="S32" i="5"/>
  <c r="P32" i="5"/>
  <c r="I32" i="5"/>
  <c r="S9" i="5"/>
  <c r="H49" i="5" l="1"/>
  <c r="I49" i="5" s="1"/>
  <c r="K49" i="5"/>
  <c r="L49" i="5" s="1"/>
  <c r="O49" i="5"/>
  <c r="P49" i="5" s="1"/>
  <c r="R49" i="5"/>
  <c r="S49" i="5" s="1"/>
  <c r="H22" i="5"/>
  <c r="I22" i="5" s="1"/>
  <c r="K22" i="5"/>
  <c r="L22" i="5" s="1"/>
  <c r="O22" i="5"/>
  <c r="P22" i="5" s="1"/>
  <c r="R22" i="5"/>
  <c r="S22" i="5" s="1"/>
  <c r="I23" i="5"/>
  <c r="L23" i="5"/>
  <c r="P23" i="5"/>
  <c r="S23" i="5"/>
  <c r="M49" i="5" l="1"/>
  <c r="M22" i="5"/>
  <c r="M23" i="5"/>
  <c r="S21" i="5"/>
  <c r="S18" i="5"/>
  <c r="R57" i="5"/>
  <c r="S57" i="5" s="1"/>
  <c r="R58" i="5"/>
  <c r="S58" i="5" s="1"/>
  <c r="R3" i="5"/>
  <c r="S3" i="5" s="1"/>
  <c r="R4" i="5"/>
  <c r="S4" i="5" s="1"/>
  <c r="R5" i="5"/>
  <c r="S5" i="5" s="1"/>
  <c r="R6" i="5"/>
  <c r="S6" i="5" s="1"/>
  <c r="S7" i="5"/>
  <c r="R8" i="5"/>
  <c r="S8" i="5" s="1"/>
  <c r="R10" i="5"/>
  <c r="S10" i="5" s="1"/>
  <c r="R11" i="5"/>
  <c r="S11" i="5" s="1"/>
  <c r="S12" i="5"/>
  <c r="R13" i="5"/>
  <c r="S13" i="5" s="1"/>
  <c r="R16" i="5"/>
  <c r="S16" i="5" s="1"/>
  <c r="R20" i="5"/>
  <c r="S20" i="5" s="1"/>
  <c r="R24" i="5"/>
  <c r="S24" i="5" s="1"/>
  <c r="S25" i="5"/>
  <c r="S26" i="5"/>
  <c r="R28" i="5"/>
  <c r="S28" i="5" s="1"/>
  <c r="R30" i="5"/>
  <c r="S30" i="5" s="1"/>
  <c r="R35" i="5"/>
  <c r="S35" i="5" s="1"/>
  <c r="S36" i="5"/>
  <c r="R37" i="5"/>
  <c r="S37" i="5" s="1"/>
  <c r="S38" i="5"/>
  <c r="S39" i="5"/>
  <c r="R41" i="5"/>
  <c r="S41" i="5" s="1"/>
  <c r="S42" i="5"/>
  <c r="S43" i="5"/>
  <c r="R44" i="5"/>
  <c r="S44" i="5" s="1"/>
  <c r="R45" i="5"/>
  <c r="S45" i="5" s="1"/>
  <c r="R47" i="5"/>
  <c r="S47" i="5" s="1"/>
  <c r="S48" i="5"/>
  <c r="R50" i="5"/>
  <c r="S50" i="5" s="1"/>
  <c r="S51" i="5"/>
  <c r="R55" i="5"/>
  <c r="S55" i="5" s="1"/>
  <c r="Q61" i="5"/>
  <c r="O58" i="5"/>
  <c r="P58" i="5" s="1"/>
  <c r="O57" i="5"/>
  <c r="P57" i="5" s="1"/>
  <c r="O55" i="5"/>
  <c r="P55" i="5" s="1"/>
  <c r="O50" i="5"/>
  <c r="P50" i="5" s="1"/>
  <c r="O47" i="5"/>
  <c r="P47" i="5" s="1"/>
  <c r="O45" i="5"/>
  <c r="P45" i="5" s="1"/>
  <c r="O44" i="5"/>
  <c r="P44" i="5" s="1"/>
  <c r="O41" i="5"/>
  <c r="P41" i="5" s="1"/>
  <c r="O39" i="5"/>
  <c r="P39" i="5" s="1"/>
  <c r="O37" i="5"/>
  <c r="P37" i="5" s="1"/>
  <c r="O35" i="5"/>
  <c r="P35" i="5" s="1"/>
  <c r="O30" i="5"/>
  <c r="P30" i="5" s="1"/>
  <c r="O28" i="5"/>
  <c r="P28" i="5" s="1"/>
  <c r="P21" i="5"/>
  <c r="O20" i="5"/>
  <c r="P20" i="5" s="1"/>
  <c r="O16" i="5"/>
  <c r="P16" i="5" s="1"/>
  <c r="O13" i="5"/>
  <c r="P13" i="5" s="1"/>
  <c r="O11" i="5"/>
  <c r="P11" i="5" s="1"/>
  <c r="O10" i="5"/>
  <c r="P10" i="5" s="1"/>
  <c r="O8" i="5"/>
  <c r="P8" i="5" s="1"/>
  <c r="O6" i="5"/>
  <c r="O5" i="5"/>
  <c r="P5" i="5" s="1"/>
  <c r="O4" i="5"/>
  <c r="P4" i="5" s="1"/>
  <c r="O3" i="5"/>
  <c r="P3" i="5" s="1"/>
  <c r="P51" i="5"/>
  <c r="P48" i="5"/>
  <c r="P46" i="5"/>
  <c r="P43" i="5"/>
  <c r="P42" i="5"/>
  <c r="P38" i="5"/>
  <c r="P36" i="5"/>
  <c r="P26" i="5"/>
  <c r="P25" i="5"/>
  <c r="O24" i="5"/>
  <c r="P24" i="5" s="1"/>
  <c r="P18" i="5"/>
  <c r="P12" i="5"/>
  <c r="P9" i="5"/>
  <c r="P7" i="5"/>
  <c r="P6" i="5"/>
  <c r="K58" i="5"/>
  <c r="L58" i="5" s="1"/>
  <c r="K57" i="5"/>
  <c r="L57" i="5" s="1"/>
  <c r="K55" i="5"/>
  <c r="L55" i="5" s="1"/>
  <c r="K50" i="5"/>
  <c r="L50" i="5" s="1"/>
  <c r="K47" i="5"/>
  <c r="L47" i="5" s="1"/>
  <c r="K45" i="5"/>
  <c r="L45" i="5" s="1"/>
  <c r="K44" i="5"/>
  <c r="L44" i="5" s="1"/>
  <c r="K41" i="5"/>
  <c r="L41" i="5" s="1"/>
  <c r="K39" i="5"/>
  <c r="L39" i="5" s="1"/>
  <c r="K37" i="5"/>
  <c r="K35" i="5"/>
  <c r="L35" i="5" s="1"/>
  <c r="K30" i="5"/>
  <c r="L30" i="5" s="1"/>
  <c r="K28" i="5"/>
  <c r="L28" i="5" s="1"/>
  <c r="I25" i="5"/>
  <c r="I26" i="5"/>
  <c r="H24" i="5"/>
  <c r="I24" i="5" s="1"/>
  <c r="L26" i="5"/>
  <c r="K24" i="5"/>
  <c r="L24" i="5" s="1"/>
  <c r="K21" i="5"/>
  <c r="L21" i="5" s="1"/>
  <c r="K20" i="5"/>
  <c r="L20" i="5" s="1"/>
  <c r="K18" i="5"/>
  <c r="K16" i="5"/>
  <c r="K13" i="5"/>
  <c r="K11" i="5"/>
  <c r="L11" i="5" s="1"/>
  <c r="K10" i="5"/>
  <c r="K8" i="5"/>
  <c r="L8" i="5" s="1"/>
  <c r="M14" i="5"/>
  <c r="L12" i="5"/>
  <c r="L9" i="5"/>
  <c r="K6" i="5"/>
  <c r="L6" i="5" s="1"/>
  <c r="K5" i="5"/>
  <c r="L5" i="5" s="1"/>
  <c r="K4" i="5"/>
  <c r="L4" i="5" s="1"/>
  <c r="K3" i="5"/>
  <c r="L3" i="5" s="1"/>
  <c r="L46" i="5"/>
  <c r="L48" i="5"/>
  <c r="L51" i="5"/>
  <c r="I46" i="5"/>
  <c r="I48" i="5"/>
  <c r="I51" i="5"/>
  <c r="L42" i="5"/>
  <c r="L43" i="5"/>
  <c r="L38" i="5"/>
  <c r="L36" i="5"/>
  <c r="I36" i="5"/>
  <c r="H30" i="5"/>
  <c r="I30" i="5" s="1"/>
  <c r="H28" i="5"/>
  <c r="I28" i="5" s="1"/>
  <c r="L25" i="5"/>
  <c r="M17" i="5"/>
  <c r="I9" i="5"/>
  <c r="L7" i="5"/>
  <c r="M51" i="5" l="1"/>
  <c r="M48" i="5"/>
  <c r="M36" i="5"/>
  <c r="M46" i="5"/>
  <c r="M25" i="5"/>
  <c r="L16" i="5"/>
  <c r="L13" i="5"/>
  <c r="L18" i="5"/>
  <c r="L10" i="5"/>
  <c r="M26" i="5"/>
  <c r="M30" i="5"/>
  <c r="M24" i="5"/>
  <c r="M28" i="5"/>
  <c r="M9" i="5"/>
  <c r="G40" i="2"/>
  <c r="I40" i="2"/>
  <c r="E40" i="2"/>
  <c r="K34" i="2"/>
  <c r="I34" i="2"/>
  <c r="IU65408" i="32"/>
  <c r="IT65408" i="32"/>
  <c r="IS65408" i="32"/>
  <c r="IR65408" i="32"/>
  <c r="IQ65408" i="32"/>
  <c r="A81" i="32"/>
  <c r="H3" i="5"/>
  <c r="I3" i="5" s="1"/>
  <c r="M3" i="5" s="1"/>
  <c r="H4" i="5"/>
  <c r="I4" i="5" s="1"/>
  <c r="M4" i="5" s="1"/>
  <c r="H5" i="5"/>
  <c r="I5" i="5" s="1"/>
  <c r="M5" i="5" s="1"/>
  <c r="H6" i="5"/>
  <c r="I6" i="5" s="1"/>
  <c r="M6" i="5" s="1"/>
  <c r="I7" i="5"/>
  <c r="M7" i="5" s="1"/>
  <c r="H8" i="5"/>
  <c r="I8" i="5" s="1"/>
  <c r="M8" i="5" s="1"/>
  <c r="H10" i="5"/>
  <c r="I10" i="5" s="1"/>
  <c r="H11" i="5"/>
  <c r="I11" i="5" s="1"/>
  <c r="M11" i="5" s="1"/>
  <c r="I12" i="5"/>
  <c r="M12" i="5" s="1"/>
  <c r="H13" i="5"/>
  <c r="I13" i="5" s="1"/>
  <c r="H16" i="5"/>
  <c r="I16" i="5" s="1"/>
  <c r="I18" i="5"/>
  <c r="H20" i="5"/>
  <c r="I20" i="5" s="1"/>
  <c r="M20" i="5" s="1"/>
  <c r="I21" i="5"/>
  <c r="M21" i="5" s="1"/>
  <c r="H35" i="5"/>
  <c r="I35" i="5" s="1"/>
  <c r="M35" i="5" s="1"/>
  <c r="H37" i="5"/>
  <c r="I37" i="5" s="1"/>
  <c r="M37" i="5" s="1"/>
  <c r="I38" i="5"/>
  <c r="M38" i="5" s="1"/>
  <c r="H39" i="5"/>
  <c r="I39" i="5" s="1"/>
  <c r="M39" i="5" s="1"/>
  <c r="H41" i="5"/>
  <c r="I41" i="5" s="1"/>
  <c r="M41" i="5" s="1"/>
  <c r="I42" i="5"/>
  <c r="M42" i="5" s="1"/>
  <c r="I43" i="5"/>
  <c r="M43" i="5" s="1"/>
  <c r="H44" i="5"/>
  <c r="I44" i="5" s="1"/>
  <c r="M44" i="5" s="1"/>
  <c r="H45" i="5"/>
  <c r="I45" i="5" s="1"/>
  <c r="M45" i="5" s="1"/>
  <c r="H47" i="5"/>
  <c r="I47" i="5" s="1"/>
  <c r="M47" i="5" s="1"/>
  <c r="H50" i="5"/>
  <c r="I50" i="5" s="1"/>
  <c r="M50" i="5" s="1"/>
  <c r="H55" i="5"/>
  <c r="I55" i="5" s="1"/>
  <c r="M55" i="5" s="1"/>
  <c r="H57" i="5"/>
  <c r="I57" i="5" s="1"/>
  <c r="M57" i="5" s="1"/>
  <c r="H58" i="5"/>
  <c r="I58" i="5" s="1"/>
  <c r="M58" i="5" s="1"/>
  <c r="G14" i="4"/>
  <c r="E14" i="4"/>
  <c r="F14" i="4"/>
  <c r="H14" i="4"/>
  <c r="K14" i="4"/>
  <c r="L14" i="4"/>
  <c r="E25" i="4"/>
  <c r="F25" i="4"/>
  <c r="I25" i="4"/>
  <c r="J25" i="4"/>
  <c r="K25" i="4"/>
  <c r="L25" i="4"/>
  <c r="E36" i="4"/>
  <c r="F36" i="4"/>
  <c r="I36" i="4"/>
  <c r="I94" i="4" s="1"/>
  <c r="J36" i="4"/>
  <c r="K36" i="4"/>
  <c r="K94" i="4" s="1"/>
  <c r="L36" i="4"/>
  <c r="E45" i="4"/>
  <c r="F45" i="4"/>
  <c r="I45" i="4"/>
  <c r="J45" i="4"/>
  <c r="K45" i="4"/>
  <c r="K97" i="4" s="1"/>
  <c r="L45" i="4"/>
  <c r="E58" i="4"/>
  <c r="K58" i="4"/>
  <c r="E61" i="4"/>
  <c r="K61" i="4"/>
  <c r="E64" i="4"/>
  <c r="K64" i="4"/>
  <c r="K69" i="4"/>
  <c r="K72" i="4"/>
  <c r="K83" i="4"/>
  <c r="I86" i="4"/>
  <c r="K86" i="4"/>
  <c r="I89" i="4"/>
  <c r="K89" i="4"/>
  <c r="K100" i="4"/>
  <c r="E103" i="4"/>
  <c r="G103" i="4"/>
  <c r="I103" i="4"/>
  <c r="K103" i="4"/>
  <c r="G4" i="3"/>
  <c r="I4" i="3"/>
  <c r="K4" i="3"/>
  <c r="G8" i="3"/>
  <c r="I8" i="3"/>
  <c r="K8" i="3"/>
  <c r="G13" i="3"/>
  <c r="I13" i="3"/>
  <c r="K13" i="3"/>
  <c r="M13" i="3"/>
  <c r="I19" i="3"/>
  <c r="K19" i="3"/>
  <c r="M19" i="3"/>
  <c r="G37" i="3"/>
  <c r="I37" i="3"/>
  <c r="K37" i="3"/>
  <c r="M37" i="3"/>
  <c r="G43" i="3"/>
  <c r="I43" i="3"/>
  <c r="K43" i="3"/>
  <c r="M43" i="3"/>
  <c r="E8" i="2"/>
  <c r="E55" i="2" s="1"/>
  <c r="G8" i="2"/>
  <c r="G37" i="2" s="1"/>
  <c r="I8" i="2"/>
  <c r="I46" i="2" s="1"/>
  <c r="K8" i="2"/>
  <c r="E11" i="2"/>
  <c r="G11" i="2"/>
  <c r="I11" i="2"/>
  <c r="K11" i="2"/>
  <c r="E15" i="2"/>
  <c r="G15" i="2"/>
  <c r="I15" i="2"/>
  <c r="K15" i="2"/>
  <c r="E18" i="2"/>
  <c r="G18" i="2"/>
  <c r="I18" i="2"/>
  <c r="K18" i="2"/>
  <c r="E26" i="2"/>
  <c r="G26" i="2"/>
  <c r="I26" i="2"/>
  <c r="K26" i="2"/>
  <c r="E33" i="2"/>
  <c r="G33" i="2"/>
  <c r="I33" i="2"/>
  <c r="K33" i="2"/>
  <c r="E52" i="2"/>
  <c r="G52" i="2"/>
  <c r="I52" i="2"/>
  <c r="E58" i="2"/>
  <c r="G58" i="2"/>
  <c r="I58" i="2"/>
  <c r="I97" i="4" l="1"/>
  <c r="E94" i="4"/>
  <c r="K37" i="2"/>
  <c r="K55" i="2"/>
  <c r="E97" i="4"/>
  <c r="G94" i="4"/>
  <c r="G64" i="4"/>
  <c r="M13" i="5"/>
  <c r="M18" i="5"/>
  <c r="M16" i="5"/>
  <c r="M10" i="5"/>
  <c r="K43" i="2"/>
  <c r="E49" i="2"/>
  <c r="I37" i="2"/>
  <c r="E37" i="2"/>
  <c r="I49" i="2"/>
  <c r="E43" i="2"/>
  <c r="I43" i="2"/>
  <c r="G43" i="2"/>
  <c r="E46" i="2"/>
  <c r="I55" i="2"/>
  <c r="G55" i="2"/>
  <c r="K49" i="2"/>
  <c r="K46" i="2"/>
  <c r="G49" i="2"/>
  <c r="G46" i="2"/>
</calcChain>
</file>

<file path=xl/comments1.xml><?xml version="1.0" encoding="utf-8"?>
<comments xmlns="http://schemas.openxmlformats.org/spreadsheetml/2006/main">
  <authors>
    <author>Bilancio</author>
  </authors>
  <commentList>
    <comment ref="K29" authorId="0" shapeId="0">
      <text>
        <r>
          <rPr>
            <sz val="9"/>
            <color indexed="81"/>
            <rFont val="Tahoma"/>
            <charset val="1"/>
          </rPr>
          <t xml:space="preserve">Webinar Anusca Paola
</t>
        </r>
      </text>
    </comment>
  </commentList>
</comments>
</file>

<file path=xl/comments2.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è la misurazione qualitativa della nostro risultato 
</t>
        </r>
      </text>
    </comment>
    <comment ref="K87" authorId="0" shape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1" authorId="0" shapeId="0">
      <text>
        <r>
          <rPr>
            <sz val="9"/>
            <color indexed="81"/>
            <rFont val="Tahoma"/>
            <family val="2"/>
          </rPr>
          <t xml:space="preserve">è la misurazione qualitativa della nostro risultato 
</t>
        </r>
      </text>
    </comment>
    <comment ref="K86" authorId="0" shape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1" authorId="0" shapeId="0">
      <text>
        <r>
          <rPr>
            <sz val="9"/>
            <color indexed="81"/>
            <rFont val="Tahoma"/>
            <family val="2"/>
          </rPr>
          <t xml:space="preserve">è la misurazione qualitativa della nostro risultato 
</t>
        </r>
      </text>
    </comment>
    <comment ref="K86" authorId="0" shapeId="0">
      <text>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1" authorId="0" shapeId="0">
      <text>
        <r>
          <rPr>
            <sz val="9"/>
            <color indexed="81"/>
            <rFont val="Tahoma"/>
            <family val="2"/>
          </rPr>
          <t xml:space="preserve">è la misurazione qualitativa della nostro risultato 
</t>
        </r>
      </text>
    </comment>
    <comment ref="K86" authorId="0" shapeId="0">
      <text>
        <r>
          <rPr>
            <sz val="9"/>
            <color indexed="81"/>
            <rFont val="Tahoma"/>
            <family val="2"/>
          </rPr>
          <t xml:space="preserve">
è alternativo alle ore</t>
        </r>
      </text>
    </comment>
  </commentList>
</comments>
</file>

<file path=xl/sharedStrings.xml><?xml version="1.0" encoding="utf-8"?>
<sst xmlns="http://schemas.openxmlformats.org/spreadsheetml/2006/main" count="934" uniqueCount="438">
  <si>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</si>
  <si>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</si>
  <si>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</si>
  <si>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</si>
  <si>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</si>
  <si>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</si>
  <si>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</si>
  <si>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</si>
  <si>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</si>
  <si>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</si>
  <si>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</si>
  <si>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</si>
  <si>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</si>
  <si>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</si>
  <si>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</si>
  <si>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</si>
  <si>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</si>
  <si>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</si>
  <si>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</si>
  <si>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</si>
  <si>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</si>
  <si>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</si>
  <si>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</si>
  <si>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</si>
  <si>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</si>
  <si>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</si>
  <si>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</si>
  <si>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</si>
  <si>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</si>
  <si>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</si>
  <si>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</si>
  <si>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</si>
  <si>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</si>
  <si>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</si>
  <si>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</si>
  <si>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</si>
  <si>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</si>
  <si>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</si>
  <si>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</si>
  <si>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</si>
  <si>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</si>
  <si>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</si>
  <si>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</si>
  <si>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</si>
  <si>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</si>
  <si>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</si>
  <si>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</si>
  <si>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</si>
  <si>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</si>
  <si>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</si>
  <si>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</si>
  <si>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</si>
  <si>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</si>
  <si>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</si>
  <si>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</si>
  <si>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</si>
  <si>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</si>
  <si>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</si>
  <si>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</si>
  <si>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</si>
  <si>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</si>
  <si>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</si>
  <si>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</si>
  <si>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</si>
  <si>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</si>
  <si>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</si>
  <si>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</si>
  <si>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complessiva del contenzioso</t>
  </si>
  <si>
    <t>Importo capitoli contenziosi</t>
  </si>
  <si>
    <t>n. sanzioni</t>
  </si>
  <si>
    <t>n. sanzioni emesse</t>
  </si>
  <si>
    <t>n. ore servizio esterno/ore complessive di servizio anno</t>
  </si>
  <si>
    <t>Presidio del territorio</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</si>
  <si>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</si>
  <si>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</si>
  <si>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</si>
  <si>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</si>
  <si>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</si>
  <si>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</si>
  <si>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</si>
  <si>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</si>
  <si>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</si>
  <si>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</si>
  <si>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</si>
  <si>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</si>
  <si>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</si>
  <si>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</si>
  <si>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</si>
  <si>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</si>
  <si>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Tasso di copertura</t>
  </si>
  <si>
    <t>Proventi totali cimitero/spesa del programma</t>
  </si>
  <si>
    <t>VALORE ATTESO ANNO CORRENTE</t>
  </si>
  <si>
    <t>VALORE RAGGIUNTO ANNO CORRENTE</t>
  </si>
  <si>
    <t>Indicatori</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</si>
  <si>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</si>
  <si>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</si>
  <si>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</si>
  <si>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</si>
  <si>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</si>
  <si>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</si>
  <si>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</si>
  <si>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</si>
  <si>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</si>
  <si>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</si>
  <si>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</si>
  <si>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</si>
  <si>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</si>
  <si>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</si>
  <si>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</si>
  <si>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</si>
  <si>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</si>
  <si>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</si>
  <si>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</si>
  <si>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</si>
  <si>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</si>
  <si>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</si>
  <si>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</si>
  <si>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</si>
  <si>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</si>
  <si>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</si>
  <si>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</si>
  <si>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</si>
  <si>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</si>
  <si>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</si>
  <si>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</si>
  <si>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</si>
  <si>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</si>
  <si>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</si>
  <si>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</si>
  <si>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</si>
  <si>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</si>
  <si>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</si>
  <si>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</si>
  <si>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</si>
  <si>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</si>
  <si>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</si>
  <si>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</si>
  <si>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</si>
  <si>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</si>
  <si>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</si>
  <si>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</si>
  <si>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</si>
  <si>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</si>
  <si>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</si>
  <si>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</si>
  <si>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</si>
  <si>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</si>
  <si>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</si>
  <si>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</si>
  <si>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</si>
  <si>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</si>
  <si>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</si>
  <si>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</si>
  <si>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</si>
  <si>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</si>
  <si>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</si>
  <si>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</si>
  <si>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</si>
  <si>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</si>
  <si>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</si>
  <si>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</si>
  <si>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</si>
  <si>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</si>
  <si>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</si>
  <si>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</si>
  <si>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</si>
  <si>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</si>
  <si>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</si>
  <si>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</si>
  <si>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</si>
  <si>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</si>
  <si>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</si>
  <si>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</si>
  <si>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</si>
  <si>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</si>
  <si>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</si>
  <si>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</si>
  <si>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</si>
  <si>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</si>
  <si>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</si>
  <si>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</si>
  <si>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</si>
  <si>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</si>
  <si>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</si>
  <si>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</si>
  <si>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</si>
  <si>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</si>
  <si>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</si>
  <si>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</si>
  <si>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</si>
  <si>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</si>
  <si>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</si>
  <si>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</si>
  <si>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</si>
  <si>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</si>
  <si>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</si>
  <si>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</si>
  <si>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</si>
  <si>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</si>
  <si>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</si>
  <si>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</si>
  <si>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</si>
  <si>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</si>
  <si>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</si>
  <si>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</si>
  <si>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</si>
  <si>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</si>
  <si>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</si>
  <si>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</si>
  <si>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</si>
  <si>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</si>
  <si>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</si>
  <si>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</si>
  <si>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</si>
  <si>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</si>
  <si>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</si>
  <si>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</si>
  <si>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</si>
  <si>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</si>
  <si>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</si>
  <si>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</si>
  <si>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</si>
  <si>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</si>
  <si>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</si>
  <si>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</si>
  <si>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</si>
  <si>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</si>
  <si>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</si>
  <si>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</si>
  <si>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</si>
  <si>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</si>
  <si>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</si>
  <si>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</si>
  <si>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</si>
  <si>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</si>
  <si>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</si>
  <si>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</si>
  <si>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</si>
  <si>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</si>
  <si>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</si>
  <si>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</si>
  <si>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</si>
  <si>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</si>
  <si>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</si>
  <si>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</si>
  <si>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</si>
  <si>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</si>
  <si>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</si>
  <si>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</si>
  <si>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</si>
  <si>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</si>
  <si>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</si>
  <si>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</si>
  <si>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</si>
  <si>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</si>
  <si>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</si>
  <si>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</si>
  <si>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</si>
  <si>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</si>
  <si>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</si>
  <si>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</si>
  <si>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</si>
  <si>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</si>
  <si>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</si>
  <si>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</si>
  <si>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</si>
  <si>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</si>
  <si>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</si>
  <si>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</si>
  <si>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</si>
  <si>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</si>
  <si>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</si>
  <si>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</si>
  <si>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</si>
  <si>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</si>
  <si>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</si>
  <si>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</si>
  <si>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</si>
  <si>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</si>
  <si>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</si>
  <si>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</si>
  <si>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</si>
  <si>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</si>
  <si>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</si>
  <si>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</si>
  <si>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</si>
  <si>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</si>
  <si>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</si>
  <si>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</si>
  <si>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</si>
  <si>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</si>
  <si>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</si>
  <si>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</si>
  <si>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</si>
  <si>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</si>
  <si>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</si>
  <si>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</si>
  <si>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</si>
  <si>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</si>
  <si>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</si>
  <si>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</si>
  <si>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</si>
  <si>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</si>
  <si>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</si>
  <si>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</si>
  <si>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</si>
  <si>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</si>
  <si>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</si>
  <si>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</si>
  <si>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</si>
  <si>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</si>
  <si>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</si>
  <si>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</si>
  <si>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</si>
  <si>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</si>
  <si>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</si>
  <si>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</si>
  <si>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</si>
  <si>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</si>
  <si>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</si>
  <si>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X / X = 100%</t>
  </si>
  <si>
    <t>Costo dell'obiettivo</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</si>
  <si>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</si>
  <si>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</si>
  <si>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</si>
  <si>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</si>
  <si>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</si>
  <si>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</si>
  <si>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</si>
  <si>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</si>
  <si>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</si>
  <si>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</si>
  <si>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</si>
  <si>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</si>
  <si>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servizi conto terzi</t>
  </si>
  <si>
    <t>TOTALE SPESA</t>
  </si>
  <si>
    <t>Fondo di riserva</t>
  </si>
  <si>
    <t>Fondo crediti di dubbia esigibilità</t>
  </si>
  <si>
    <t>Altri fondi</t>
  </si>
  <si>
    <t>1,2,3</t>
  </si>
  <si>
    <t>Fondo di riserva, FCDE, altri fondi</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</si>
  <si>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</si>
  <si>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</si>
  <si>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</si>
  <si>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</si>
  <si>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</si>
  <si>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TUTTE LE PO</t>
  </si>
  <si>
    <t>Missione 1 : Servizi istituzionali, generali e di gestione</t>
  </si>
  <si>
    <t>Programma 2 : Segreteria Generale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</si>
  <si>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</si>
  <si>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</si>
  <si>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</si>
  <si>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</si>
  <si>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</si>
  <si>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Predisposizione aggiornamento annuale del PTPCT da parte del RPCT</t>
  </si>
  <si>
    <t>Pubblicazione del PTPCT anno 2018 sul sito istituzionale dell'Ente</t>
  </si>
  <si>
    <t>Monitoraggio sull'attuazione delle misure previste dal PTPCT anno corrente</t>
  </si>
  <si>
    <t>n. segnalazioni di illeciti ai sensi del PTPCT (whistleblowing)</t>
  </si>
  <si>
    <t xml:space="preserve">SCOSTAMENTO </t>
  </si>
  <si>
    <t>€</t>
  </si>
  <si>
    <t>Spesa del nido/ n. iscritti nido</t>
  </si>
  <si>
    <t>Pogrammazione e governo della rete dei servizi sociosanitari e sociali</t>
  </si>
  <si>
    <t>Stanziato</t>
  </si>
  <si>
    <t>n. ab. 2021</t>
  </si>
  <si>
    <t>n. ab. 2020 (preventivo)</t>
  </si>
  <si>
    <t>n. ab. 2020 (consuntivo)</t>
  </si>
  <si>
    <t>n. ab. 2022</t>
  </si>
  <si>
    <t>ATTESO 2020</t>
  </si>
  <si>
    <t>RAGGIUNTO 2020</t>
  </si>
  <si>
    <t>Il presente obiettivo gestionale, derivante dal Piano Triennale di Prevenzione della Corruzione e della Trasparenza (PTPCT)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PTPCT, così come richiamato da ANAC con la Determina n. 1064 del 13/11/2019: la lotta alla corruzione rappresenta, infatti,  un obiettivo strategico dell’albero della Performance che l’Ente locale attua con piani di azione operativi. Gli adempimenti, i compiti e le responsabilità del Responsabile per la Prevenzione della Corruzione (RPCT) e dei suoi collaboratori (PO) sono parte integrante del ciclo della performance.</t>
  </si>
  <si>
    <t>Obiettivo gestionale n° 2</t>
  </si>
  <si>
    <t>Missione X :</t>
  </si>
  <si>
    <r>
      <rPr>
        <b/>
        <sz val="9"/>
        <rFont val="Tahoma"/>
        <family val="2"/>
      </rPr>
      <t>Programma X</t>
    </r>
    <r>
      <rPr>
        <sz val="9"/>
        <rFont val="Tahoma"/>
        <family val="2"/>
      </rPr>
      <t xml:space="preserve"> : </t>
    </r>
  </si>
  <si>
    <t>INDICATORI DI RISULTATO</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</si>
  <si>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</si>
  <si>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</si>
  <si>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</si>
  <si>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</si>
  <si>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</si>
  <si>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</si>
  <si>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</si>
  <si>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</si>
  <si>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</si>
  <si>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</si>
  <si>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D</t>
  </si>
  <si>
    <t>Costantino NIGRA</t>
  </si>
  <si>
    <t>Predisposizione bozza di regolamento per l’organizzazione degli uffici e dei servizi</t>
  </si>
  <si>
    <t>Predisposizione regolamento per l’utilizzo degli impianti sportivi comunali</t>
  </si>
  <si>
    <t>Termini di pubblicazione delle deliberazioni degli organi collegiali del Comune</t>
  </si>
  <si>
    <t>Affidamenti in concessione</t>
  </si>
  <si>
    <t>Affidamento in concessione dei diritti di pesca nel lago di Meugliano</t>
  </si>
  <si>
    <t>Affidamento in concessione della piattaforma per il deposito di materiali inerti</t>
  </si>
  <si>
    <t>Predisposizione Regolamenti e Collaborazione con il Segretario e la Giunta Comunale</t>
  </si>
  <si>
    <t>Settore Amministrativo e Commercio: Ufficio Segreteria</t>
  </si>
  <si>
    <t>Settore Amministrativo e Commercio: Ufficio Contratti</t>
  </si>
  <si>
    <t>Settore Amministrativo e Commercio: Ufficio Personale</t>
  </si>
  <si>
    <t>Strumenti per la gestione del personale</t>
  </si>
  <si>
    <t xml:space="preserve"> Monitoraggio dei contributi regionali per l’avviamento dei cantieri di lavoro</t>
  </si>
  <si>
    <t xml:space="preserve">1) Predisporre elenco degli immobili comunali e monitorare l’incasso degli affitti entro le scadenze previste + pubblicazione sul sito internet del Comune
2) Riduzione delle spese relative a forniture di energia elettrica, telefonia e gas
</t>
  </si>
  <si>
    <t>Monitoraggio incasso degli affitti</t>
  </si>
  <si>
    <t>Riduzione delle spese relative a forniture di energia elettrica</t>
  </si>
  <si>
    <t>Riduzione delle spese relative a forniture di telefonia</t>
  </si>
  <si>
    <t>Riduzione delle spese relative a forniture di gas</t>
  </si>
  <si>
    <t>xx %</t>
  </si>
  <si>
    <t>Obiettivo gestionale n° 3</t>
  </si>
  <si>
    <t>Obiettivo gestionale n° 4</t>
  </si>
  <si>
    <t>Obiettivo gestionale n° 5</t>
  </si>
  <si>
    <t>Strumenti per la gestione delle entrate e delle uscite</t>
  </si>
  <si>
    <t>ferie  e malattia: si segnala che a partire da luglio 2020 è iniziato un piano di recupero ferie arretrate che dovrebbe concludersi</t>
  </si>
  <si>
    <t>il 30.06.2021.</t>
  </si>
  <si>
    <t xml:space="preserve">Predisposizione e  e pubblicazione dell'elenco degli immobili comunali </t>
  </si>
  <si>
    <t>Rispetto delle scadenze relative a obiettivi concordati</t>
  </si>
  <si>
    <t>Realizzazione di un progetto PUC da ammettere a finanziamento</t>
  </si>
  <si>
    <t>Costituzione fondo risorse decentrate</t>
  </si>
  <si>
    <t>GIUGNO</t>
  </si>
  <si>
    <t>OTTOBRE</t>
  </si>
  <si>
    <t>DICEMBRE</t>
  </si>
  <si>
    <t>TUTTO L'ANNO</t>
  </si>
  <si>
    <t>LUGLIO</t>
  </si>
  <si>
    <t>DA OTTOBRE</t>
  </si>
  <si>
    <t>DA APRILE</t>
  </si>
  <si>
    <t>1) Monitoraggio dei contributi regionali per l’avviamento dei cantieri di lavoro e realizzazione di un progetto da ammettere a finanziamento (qualora i bandi vengano pubblicati in tempo utile)
2) Costituzione fondo risorse decentrate in vista della contrattazione 
3) Realizzazione, con la collaborazione di enti del terzo settore e del consorzio inrete, di un progetto utile alla collettività (PUC) per impiegare i beneficiari del reddito di cittadinanza</t>
  </si>
  <si>
    <t>Segnalazione bandi per finanziamenti e contributi</t>
  </si>
  <si>
    <t>C</t>
  </si>
  <si>
    <t>Silvia FRA</t>
  </si>
  <si>
    <t>1) Predisposizione bozza di regolamento per l’organizzazione degli uffici e dei servizi
2) Predisposizione regolamento per l’utilizzo degli impianti sportivi comunali
3) Collaborare con il segretario comunale al fine della pubblicazione in tempi accettabili delle deliberazioni degli organi collegiali del Comune
4) Rispetto delle scadenze relative agli obiettivi periodicamente concordati con l'Amministrazione
5) Istruzione pratica borse di studio Legato Saudino</t>
  </si>
  <si>
    <t>Istruzione pratiche legato Saudino</t>
  </si>
  <si>
    <t>OTTOBRE-DICEMBR</t>
  </si>
  <si>
    <t>Scritture private cessione loculi cimiteriali</t>
  </si>
  <si>
    <t>Paola ALESSANDRIA</t>
  </si>
  <si>
    <t>Piattaforma GEPI</t>
  </si>
  <si>
    <t>1) Affidamento in concessione dei diritti di pesca nel lago di Meugliano   
2) Affidamento in concessione della piattaforma per il deposito di materiali inerti (ex territorio Comune di Meugliano)
3) Monitoraggio bandi regionali, nazionali e comunitari e segnalazione all'Amministrazione delle migliori opportunità di finanziamento e contributo                                                       4) Scritture private cessione loculi cimiteriali                                                                     5) Monitoraggio e azioni di aggiornamento Piattaforma GEPI reddito di cittadinanza</t>
  </si>
  <si>
    <t>MARZO-DICEMBRE</t>
  </si>
  <si>
    <t>Proced.</t>
  </si>
  <si>
    <t>buoni spesa</t>
  </si>
  <si>
    <t xml:space="preserve">Covid </t>
  </si>
  <si>
    <t>MAR</t>
  </si>
  <si>
    <t>GIU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</si>
</sst>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 #,##0.00;\-&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_-[$€-410]\ * #,##0.00_-;\-[$€-410]\ * #,##0.00_-;_-[$€-410]\ * &quot;-&quot;??_-;_-@_-"/>
    <numFmt numFmtId="169" formatCode="#,##0.00\ &quot;€&quot;"/>
  </numFmts>
  <fonts count="37"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theme="1"/>
      <name val="Calibri"/>
      <family val="2"/>
      <scheme val="minor"/>
    </font>
    <font>
      <sz val="10"/>
      <color rgb="FFFF0000"/>
      <name val="Tahoma"/>
      <family val="2"/>
    </font>
    <font>
      <b/>
      <sz val="8"/>
      <color indexed="10"/>
      <name val="Tahoma"/>
      <family val="2"/>
    </font>
    <font>
      <sz val="10"/>
      <color theme="0"/>
      <name val="Tahoma"/>
      <family val="2"/>
    </font>
    <font>
      <sz val="9"/>
      <color indexed="81"/>
      <name val="Tahoma"/>
      <family val="2"/>
    </font>
    <font>
      <b/>
      <sz val="9"/>
      <color indexed="81"/>
      <name val="Tahoma"/>
      <family val="2"/>
    </font>
    <font>
      <b/>
      <sz val="11"/>
      <name val="Calibri"/>
      <family val="2"/>
      <scheme val="minor"/>
    </font>
    <font>
      <b/>
      <sz val="10"/>
      <color rgb="FFFF0000"/>
      <name val="Tahoma"/>
      <family val="2"/>
    </font>
    <font>
      <sz val="9"/>
      <color indexed="81"/>
      <name val="Tahoma"/>
      <charset val="1"/>
    </font>
  </fonts>
  <fills count="1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2">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28" fillId="0" borderId="0" applyFont="0" applyFill="0" applyBorder="0" applyAlignment="0" applyProtection="0"/>
    <xf numFmtId="0" fontId="3" fillId="0" borderId="0"/>
  </cellStyleXfs>
  <cellXfs count="888">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7" xfId="0" applyBorder="1" applyAlignment="1">
      <alignment horizontal="center" vertical="center"/>
    </xf>
    <xf numFmtId="0" fontId="0" fillId="0" borderId="27"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7" xfId="0" applyFill="1" applyBorder="1"/>
    <xf numFmtId="0" fontId="0" fillId="8" borderId="27" xfId="0" applyFill="1" applyBorder="1"/>
    <xf numFmtId="0" fontId="0" fillId="0" borderId="0" xfId="0" applyAlignment="1">
      <alignment horizontal="right"/>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xf>
    <xf numFmtId="0" fontId="24" fillId="9" borderId="29" xfId="0" applyFont="1" applyFill="1" applyBorder="1" applyAlignment="1">
      <alignment horizontal="center" vertical="center"/>
    </xf>
    <xf numFmtId="0" fontId="25" fillId="0" borderId="0" xfId="0" applyFont="1"/>
    <xf numFmtId="0" fontId="24" fillId="8" borderId="28" xfId="0" applyFont="1" applyFill="1" applyBorder="1" applyAlignment="1">
      <alignment horizontal="center" vertical="center"/>
    </xf>
    <xf numFmtId="0" fontId="24" fillId="8" borderId="29" xfId="0" applyFont="1" applyFill="1" applyBorder="1" applyAlignment="1">
      <alignment horizontal="center" vertical="center"/>
    </xf>
    <xf numFmtId="0" fontId="24" fillId="0" borderId="29"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0" fontId="0" fillId="6" borderId="0" xfId="0" applyFont="1" applyFill="1"/>
    <xf numFmtId="2" fontId="0" fillId="0" borderId="0" xfId="0" applyNumberFormat="1"/>
    <xf numFmtId="0" fontId="0" fillId="0" borderId="35" xfId="0" applyBorder="1" applyAlignment="1">
      <alignment wrapText="1"/>
    </xf>
    <xf numFmtId="0" fontId="0" fillId="0" borderId="13" xfId="0" applyBorder="1" applyAlignment="1">
      <alignment wrapText="1"/>
    </xf>
    <xf numFmtId="0" fontId="0" fillId="7" borderId="35" xfId="0" applyFill="1" applyBorder="1"/>
    <xf numFmtId="0" fontId="0" fillId="8" borderId="35"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ont="1" applyFill="1" applyBorder="1"/>
    <xf numFmtId="2" fontId="0" fillId="9" borderId="13" xfId="0" applyNumberFormat="1" applyFont="1" applyFill="1" applyBorder="1"/>
    <xf numFmtId="0" fontId="0" fillId="9" borderId="15" xfId="0" applyFont="1" applyFill="1" applyBorder="1"/>
    <xf numFmtId="2" fontId="0" fillId="9" borderId="15" xfId="0" applyNumberFormat="1" applyFont="1" applyFill="1" applyBorder="1"/>
    <xf numFmtId="0" fontId="0" fillId="9" borderId="17" xfId="0" applyFont="1" applyFill="1" applyBorder="1"/>
    <xf numFmtId="2" fontId="0" fillId="9" borderId="17" xfId="0" applyNumberFormat="1" applyFont="1" applyFill="1" applyBorder="1"/>
    <xf numFmtId="0" fontId="0" fillId="0" borderId="0" xfId="0" applyFont="1" applyBorder="1"/>
    <xf numFmtId="2" fontId="0" fillId="0" borderId="0" xfId="0" applyNumberFormat="1" applyFont="1" applyBorder="1"/>
    <xf numFmtId="43" fontId="21" fillId="0" borderId="0" xfId="2" applyFont="1" applyBorder="1" applyAlignment="1">
      <alignment wrapText="1"/>
    </xf>
    <xf numFmtId="0" fontId="0" fillId="9" borderId="27" xfId="0" applyFont="1" applyFill="1" applyBorder="1"/>
    <xf numFmtId="0" fontId="0" fillId="0" borderId="0" xfId="0" applyFont="1"/>
    <xf numFmtId="0" fontId="0" fillId="9" borderId="35" xfId="0" applyFont="1" applyFill="1" applyBorder="1"/>
    <xf numFmtId="0" fontId="24" fillId="9" borderId="2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5" fillId="0" borderId="0" xfId="0" applyFont="1" applyAlignment="1">
      <alignment horizontal="center" vertical="center"/>
    </xf>
    <xf numFmtId="0" fontId="3" fillId="0" borderId="24" xfId="7" applyFont="1" applyFill="1" applyBorder="1"/>
    <xf numFmtId="0" fontId="3" fillId="0" borderId="0" xfId="7" applyFont="1" applyFill="1"/>
    <xf numFmtId="0" fontId="0" fillId="0" borderId="26" xfId="0" applyBorder="1" applyAlignment="1">
      <alignment horizontal="center" vertical="center"/>
    </xf>
    <xf numFmtId="0" fontId="0" fillId="0" borderId="27" xfId="0" applyBorder="1" applyAlignment="1">
      <alignment horizontal="center" vertical="center" wrapText="1"/>
    </xf>
    <xf numFmtId="0" fontId="26" fillId="0" borderId="0" xfId="0" applyFont="1" applyBorder="1" applyAlignment="1">
      <alignment wrapText="1"/>
    </xf>
    <xf numFmtId="9" fontId="6" fillId="0" borderId="0" xfId="7" applyNumberFormat="1" applyFont="1"/>
    <xf numFmtId="0" fontId="13" fillId="0" borderId="15" xfId="8" applyFont="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5" xfId="10" applyFont="1" applyFill="1" applyBorder="1"/>
    <xf numFmtId="44" fontId="0" fillId="9" borderId="35" xfId="10" applyFont="1" applyFill="1" applyBorder="1"/>
    <xf numFmtId="14" fontId="29" fillId="0" borderId="15" xfId="8" applyNumberFormat="1" applyFont="1" applyBorder="1" applyAlignment="1" applyProtection="1">
      <alignment horizontal="center" vertical="center"/>
      <protection locked="0"/>
    </xf>
    <xf numFmtId="0" fontId="0" fillId="9" borderId="109" xfId="0" applyFont="1" applyFill="1" applyBorder="1"/>
    <xf numFmtId="44" fontId="0" fillId="9" borderId="109" xfId="10" applyFont="1" applyFill="1" applyBorder="1"/>
    <xf numFmtId="0" fontId="0" fillId="7" borderId="109" xfId="0" applyFill="1" applyBorder="1"/>
    <xf numFmtId="0" fontId="0" fillId="8" borderId="109"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0" fontId="0" fillId="0" borderId="38"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left" vertical="center" wrapText="1"/>
    </xf>
    <xf numFmtId="43" fontId="21"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10" fontId="0" fillId="9" borderId="15" xfId="0" applyNumberFormat="1" applyFont="1" applyFill="1" applyBorder="1"/>
    <xf numFmtId="166" fontId="0" fillId="9" borderId="13" xfId="0" applyNumberFormat="1" applyFont="1" applyFill="1" applyBorder="1"/>
    <xf numFmtId="166" fontId="0" fillId="9" borderId="15" xfId="0" applyNumberFormat="1" applyFont="1" applyFill="1" applyBorder="1"/>
    <xf numFmtId="166" fontId="0" fillId="9" borderId="15" xfId="0" applyNumberFormat="1" applyFont="1" applyFill="1" applyBorder="1" applyAlignment="1">
      <alignment horizontal="center"/>
    </xf>
    <xf numFmtId="10" fontId="0" fillId="9" borderId="15" xfId="0" applyNumberFormat="1" applyFont="1" applyFill="1" applyBorder="1" applyAlignment="1">
      <alignment horizontal="center"/>
    </xf>
    <xf numFmtId="0" fontId="0" fillId="0" borderId="109" xfId="0" applyBorder="1" applyAlignment="1">
      <alignment wrapText="1"/>
    </xf>
    <xf numFmtId="166" fontId="0" fillId="9" borderId="109" xfId="0" applyNumberFormat="1" applyFont="1" applyFill="1" applyBorder="1"/>
    <xf numFmtId="166" fontId="0" fillId="9" borderId="109" xfId="0" applyNumberFormat="1" applyFont="1" applyFill="1" applyBorder="1" applyAlignment="1">
      <alignment horizontal="center"/>
    </xf>
    <xf numFmtId="166" fontId="0" fillId="9" borderId="13" xfId="0" applyNumberFormat="1" applyFont="1" applyFill="1" applyBorder="1" applyAlignment="1">
      <alignment horizontal="center"/>
    </xf>
    <xf numFmtId="0" fontId="0" fillId="9" borderId="15" xfId="0" applyNumberFormat="1" applyFont="1" applyFill="1" applyBorder="1" applyAlignment="1">
      <alignment horizontal="center"/>
    </xf>
    <xf numFmtId="44" fontId="0" fillId="9" borderId="15" xfId="0" applyNumberFormat="1" applyFont="1" applyFill="1" applyBorder="1"/>
    <xf numFmtId="167" fontId="21" fillId="9" borderId="15" xfId="10" applyNumberFormat="1" applyFont="1" applyFill="1" applyBorder="1"/>
    <xf numFmtId="44" fontId="0" fillId="9" borderId="13" xfId="0" applyNumberFormat="1" applyFont="1" applyFill="1" applyBorder="1"/>
    <xf numFmtId="0" fontId="0" fillId="0" borderId="0" xfId="0" applyAlignment="1">
      <alignment horizontal="right" wrapText="1"/>
    </xf>
    <xf numFmtId="166" fontId="21" fillId="9" borderId="15" xfId="2" applyNumberFormat="1" applyFont="1" applyFill="1" applyBorder="1"/>
    <xf numFmtId="166" fontId="21" fillId="9" borderId="15" xfId="10" applyNumberFormat="1" applyFont="1" applyFill="1" applyBorder="1"/>
    <xf numFmtId="166" fontId="0" fillId="9" borderId="17" xfId="0" applyNumberFormat="1" applyFont="1" applyFill="1" applyBorder="1"/>
    <xf numFmtId="166" fontId="21" fillId="9" borderId="109" xfId="10" applyNumberFormat="1" applyFont="1" applyFill="1" applyBorder="1"/>
    <xf numFmtId="4" fontId="21" fillId="0" borderId="0" xfId="2" applyNumberFormat="1" applyFont="1" applyBorder="1"/>
    <xf numFmtId="4" fontId="0" fillId="0" borderId="0" xfId="0" applyNumberFormat="1" applyFont="1"/>
    <xf numFmtId="4" fontId="21" fillId="9" borderId="27" xfId="10" applyNumberFormat="1" applyFont="1" applyFill="1" applyBorder="1"/>
    <xf numFmtId="4" fontId="21" fillId="9" borderId="13" xfId="2" applyNumberFormat="1" applyFont="1" applyFill="1" applyBorder="1"/>
    <xf numFmtId="4" fontId="21" fillId="9" borderId="35" xfId="10" applyNumberFormat="1" applyFont="1" applyFill="1" applyBorder="1"/>
    <xf numFmtId="4" fontId="0" fillId="9" borderId="27" xfId="10" applyNumberFormat="1" applyFont="1" applyFill="1" applyBorder="1"/>
    <xf numFmtId="4" fontId="0" fillId="9" borderId="13" xfId="0" applyNumberFormat="1" applyFont="1" applyFill="1" applyBorder="1"/>
    <xf numFmtId="4" fontId="0" fillId="9" borderId="35" xfId="10" applyNumberFormat="1" applyFont="1" applyFill="1" applyBorder="1"/>
    <xf numFmtId="166" fontId="0" fillId="9" borderId="27" xfId="10" applyNumberFormat="1" applyFont="1" applyFill="1" applyBorder="1"/>
    <xf numFmtId="166" fontId="0" fillId="9" borderId="35" xfId="10" applyNumberFormat="1" applyFont="1" applyFill="1" applyBorder="1"/>
    <xf numFmtId="2" fontId="0" fillId="0" borderId="0" xfId="0" applyNumberFormat="1" applyFont="1"/>
    <xf numFmtId="2" fontId="0" fillId="9" borderId="27" xfId="10" applyNumberFormat="1" applyFont="1" applyFill="1" applyBorder="1"/>
    <xf numFmtId="2" fontId="0" fillId="9" borderId="35" xfId="10" applyNumberFormat="1" applyFont="1" applyFill="1" applyBorder="1"/>
    <xf numFmtId="167" fontId="0" fillId="9" borderId="15" xfId="10" applyNumberFormat="1" applyFont="1" applyFill="1" applyBorder="1"/>
    <xf numFmtId="166" fontId="0" fillId="7" borderId="15" xfId="0" applyNumberFormat="1" applyFill="1" applyBorder="1"/>
    <xf numFmtId="166" fontId="0" fillId="7" borderId="17" xfId="0" applyNumberFormat="1" applyFill="1" applyBorder="1"/>
    <xf numFmtId="166" fontId="0" fillId="7" borderId="27" xfId="0" applyNumberFormat="1" applyFill="1" applyBorder="1"/>
    <xf numFmtId="44" fontId="21" fillId="7" borderId="15" xfId="10" applyFont="1" applyFill="1" applyBorder="1"/>
    <xf numFmtId="166" fontId="0" fillId="7" borderId="13" xfId="0" applyNumberFormat="1" applyFill="1" applyBorder="1"/>
    <xf numFmtId="166" fontId="0" fillId="7" borderId="37" xfId="0" applyNumberFormat="1" applyFill="1" applyBorder="1"/>
    <xf numFmtId="4" fontId="0" fillId="0" borderId="0" xfId="0" applyNumberFormat="1"/>
    <xf numFmtId="166" fontId="0" fillId="0" borderId="0" xfId="0" applyNumberFormat="1"/>
    <xf numFmtId="166" fontId="0" fillId="0" borderId="0" xfId="0" applyNumberFormat="1" applyBorder="1"/>
    <xf numFmtId="4" fontId="21" fillId="0" borderId="0" xfId="2" applyNumberFormat="1" applyFont="1"/>
    <xf numFmtId="2" fontId="0" fillId="7" borderId="15" xfId="0" applyNumberFormat="1" applyFill="1" applyBorder="1"/>
    <xf numFmtId="166" fontId="21" fillId="7" borderId="36" xfId="10" applyNumberFormat="1" applyFont="1" applyFill="1" applyBorder="1"/>
    <xf numFmtId="166" fontId="21" fillId="7" borderId="13" xfId="2" applyNumberFormat="1" applyFont="1" applyFill="1" applyBorder="1"/>
    <xf numFmtId="4" fontId="21" fillId="8" borderId="13" xfId="2" applyNumberFormat="1" applyFont="1" applyFill="1" applyBorder="1"/>
    <xf numFmtId="4" fontId="21" fillId="8" borderId="38" xfId="10" applyNumberFormat="1" applyFont="1" applyFill="1" applyBorder="1"/>
    <xf numFmtId="166" fontId="0" fillId="8" borderId="33" xfId="0" applyNumberFormat="1" applyFill="1" applyBorder="1"/>
    <xf numFmtId="4" fontId="21" fillId="0" borderId="0" xfId="2" applyNumberFormat="1" applyFon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1" xfId="0" applyNumberFormat="1" applyFill="1" applyBorder="1"/>
    <xf numFmtId="166" fontId="0" fillId="8" borderId="39" xfId="0" applyNumberFormat="1" applyFill="1" applyBorder="1"/>
    <xf numFmtId="166" fontId="0" fillId="9" borderId="35" xfId="0" applyNumberFormat="1" applyFont="1" applyFill="1" applyBorder="1" applyAlignment="1">
      <alignment horizontal="center"/>
    </xf>
    <xf numFmtId="4" fontId="21" fillId="7" borderId="15" xfId="10" applyNumberFormat="1" applyFont="1" applyFill="1" applyBorder="1"/>
    <xf numFmtId="166" fontId="0" fillId="9" borderId="27" xfId="0" applyNumberFormat="1" applyFont="1" applyFill="1" applyBorder="1" applyAlignment="1">
      <alignment horizontal="center"/>
    </xf>
    <xf numFmtId="4" fontId="21" fillId="7" borderId="27" xfId="10" applyNumberFormat="1" applyFont="1" applyFill="1" applyBorder="1"/>
    <xf numFmtId="4" fontId="21" fillId="8" borderId="27" xfId="10" applyNumberFormat="1" applyFont="1" applyFill="1" applyBorder="1"/>
    <xf numFmtId="166" fontId="21" fillId="7" borderId="15" xfId="2" applyNumberFormat="1" applyFon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0" fillId="9" borderId="17" xfId="0" applyNumberFormat="1" applyFont="1" applyFill="1" applyBorder="1" applyAlignment="1">
      <alignment horizontal="center"/>
    </xf>
    <xf numFmtId="166" fontId="21" fillId="8" borderId="15" xfId="2" applyNumberFormat="1" applyFont="1" applyFill="1" applyBorder="1"/>
    <xf numFmtId="43" fontId="21" fillId="7" borderId="15" xfId="2" applyFont="1" applyFill="1" applyBorder="1"/>
    <xf numFmtId="166" fontId="21" fillId="8" borderId="17" xfId="2" applyNumberFormat="1" applyFon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ont="1" applyFill="1" applyBorder="1"/>
    <xf numFmtId="10" fontId="0" fillId="7" borderId="17" xfId="0" applyNumberFormat="1" applyFill="1" applyBorder="1"/>
    <xf numFmtId="166" fontId="21" fillId="7" borderId="109" xfId="10" applyNumberFormat="1" applyFont="1" applyFill="1" applyBorder="1"/>
    <xf numFmtId="166" fontId="0" fillId="7" borderId="109" xfId="0" applyNumberFormat="1" applyFill="1" applyBorder="1"/>
    <xf numFmtId="166" fontId="21" fillId="8" borderId="109" xfId="10" applyNumberFormat="1" applyFont="1" applyFill="1" applyBorder="1"/>
    <xf numFmtId="44" fontId="0" fillId="9" borderId="17" xfId="0" applyNumberFormat="1" applyFont="1" applyFill="1" applyBorder="1"/>
    <xf numFmtId="44" fontId="0" fillId="9" borderId="35" xfId="0" applyNumberFormat="1" applyFont="1" applyFill="1" applyBorder="1"/>
    <xf numFmtId="166" fontId="21" fillId="7" borderId="35" xfId="10" applyNumberFormat="1" applyFont="1" applyFill="1" applyBorder="1"/>
    <xf numFmtId="166" fontId="0" fillId="7" borderId="35" xfId="0" applyNumberFormat="1" applyFill="1" applyBorder="1"/>
    <xf numFmtId="166" fontId="21" fillId="8" borderId="35" xfId="10" applyNumberFormat="1" applyFont="1" applyFill="1" applyBorder="1"/>
    <xf numFmtId="0" fontId="0" fillId="0" borderId="16" xfId="0"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ont="1" applyFill="1" applyBorder="1" applyAlignment="1">
      <alignment horizontal="center"/>
    </xf>
    <xf numFmtId="4" fontId="21" fillId="7" borderId="13" xfId="10" applyNumberFormat="1" applyFont="1" applyFill="1" applyBorder="1"/>
    <xf numFmtId="0" fontId="0" fillId="0" borderId="15" xfId="0" applyBorder="1" applyAlignment="1">
      <alignment vertical="center" wrapText="1"/>
    </xf>
    <xf numFmtId="4" fontId="21" fillId="7" borderId="15" xfId="2" applyNumberFormat="1" applyFont="1" applyFill="1" applyBorder="1"/>
    <xf numFmtId="4" fontId="21" fillId="7" borderId="17" xfId="2" applyNumberFormat="1" applyFont="1" applyFill="1" applyBorder="1"/>
    <xf numFmtId="0" fontId="0" fillId="0" borderId="13" xfId="0" applyBorder="1" applyAlignment="1">
      <alignment horizontal="center" vertical="center" wrapText="1"/>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10" fontId="0" fillId="7" borderId="15" xfId="10" applyNumberFormat="1" applyFont="1" applyFill="1" applyBorder="1"/>
    <xf numFmtId="168" fontId="0" fillId="8" borderId="15" xfId="0" applyNumberFormat="1" applyFill="1" applyBorder="1"/>
    <xf numFmtId="10" fontId="0" fillId="14" borderId="15" xfId="10" applyNumberFormat="1" applyFont="1" applyFill="1" applyBorder="1"/>
    <xf numFmtId="0" fontId="21" fillId="8" borderId="15" xfId="2" applyNumberFormat="1" applyFont="1" applyFill="1" applyBorder="1"/>
    <xf numFmtId="0" fontId="21" fillId="7" borderId="15" xfId="2" applyNumberFormat="1" applyFont="1" applyFill="1" applyBorder="1"/>
    <xf numFmtId="168" fontId="0" fillId="0" borderId="15" xfId="0" applyNumberFormat="1" applyBorder="1" applyAlignment="1">
      <alignment wrapText="1"/>
    </xf>
    <xf numFmtId="168" fontId="0" fillId="9" borderId="15" xfId="0" applyNumberFormat="1" applyFont="1" applyFill="1" applyBorder="1"/>
    <xf numFmtId="168" fontId="0" fillId="9" borderId="15" xfId="10" applyNumberFormat="1" applyFont="1" applyFill="1" applyBorder="1"/>
    <xf numFmtId="168" fontId="0" fillId="9" borderId="15" xfId="0" applyNumberFormat="1" applyFont="1" applyFill="1" applyBorder="1" applyAlignment="1">
      <alignment horizontal="center"/>
    </xf>
    <xf numFmtId="168" fontId="21" fillId="7" borderId="15" xfId="10" applyNumberFormat="1" applyFont="1" applyFill="1" applyBorder="1"/>
    <xf numFmtId="168" fontId="0" fillId="7" borderId="15" xfId="0" applyNumberFormat="1" applyFill="1" applyBorder="1"/>
    <xf numFmtId="168" fontId="21" fillId="8" borderId="15" xfId="10" applyNumberFormat="1" applyFont="1" applyFill="1" applyBorder="1"/>
    <xf numFmtId="168" fontId="0" fillId="0" borderId="16" xfId="0" applyNumberFormat="1" applyBorder="1"/>
    <xf numFmtId="168" fontId="0" fillId="0" borderId="0" xfId="0" applyNumberFormat="1"/>
    <xf numFmtId="0" fontId="0" fillId="9" borderId="15" xfId="0" applyNumberFormat="1" applyFont="1" applyFill="1" applyBorder="1"/>
    <xf numFmtId="0" fontId="0" fillId="7" borderId="15" xfId="0" applyNumberFormat="1" applyFill="1" applyBorder="1"/>
    <xf numFmtId="0" fontId="0" fillId="8" borderId="15" xfId="0" applyNumberFormat="1" applyFill="1" applyBorder="1"/>
    <xf numFmtId="0" fontId="21" fillId="7" borderId="15" xfId="10" applyNumberFormat="1" applyFont="1" applyFill="1" applyBorder="1"/>
    <xf numFmtId="0" fontId="21" fillId="8" borderId="15" xfId="10" applyNumberFormat="1" applyFont="1" applyFill="1" applyBorder="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2" fontId="21" fillId="8" borderId="15" xfId="2" applyNumberFormat="1" applyFont="1" applyFill="1" applyBorder="1"/>
    <xf numFmtId="166" fontId="0" fillId="8" borderId="15" xfId="0" applyNumberFormat="1" applyFill="1" applyBorder="1"/>
    <xf numFmtId="0" fontId="3" fillId="0" borderId="0" xfId="11" applyBorder="1" applyAlignment="1" applyProtection="1">
      <alignment vertical="top"/>
      <protection locked="0"/>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13" fillId="0" borderId="0" xfId="8" applyFont="1" applyAlignment="1" applyProtection="1">
      <alignment horizontal="center" vertical="center"/>
      <protection locked="0"/>
    </xf>
    <xf numFmtId="14" fontId="30" fillId="0" borderId="15" xfId="8" applyNumberFormat="1" applyFont="1" applyBorder="1" applyAlignment="1" applyProtection="1">
      <alignment horizontal="center" vertical="center"/>
      <protection locked="0"/>
    </xf>
    <xf numFmtId="0" fontId="31" fillId="15" borderId="15" xfId="8" applyFont="1" applyFill="1" applyBorder="1" applyAlignment="1" applyProtection="1">
      <alignment horizontal="center" vertical="center"/>
      <protection locked="0"/>
    </xf>
    <xf numFmtId="0" fontId="6" fillId="15" borderId="17" xfId="8" applyFont="1" applyFill="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3" fillId="0" borderId="0" xfId="11" applyAlignment="1" applyProtection="1">
      <alignment horizontal="center" vertical="center"/>
      <protection locked="0"/>
    </xf>
    <xf numFmtId="0" fontId="3" fillId="2" borderId="15" xfId="11" applyFill="1" applyBorder="1" applyAlignment="1" applyProtection="1">
      <alignment horizontal="center" vertical="center" wrapText="1"/>
    </xf>
    <xf numFmtId="0" fontId="3" fillId="0" borderId="15" xfId="11" applyFont="1" applyBorder="1" applyAlignment="1" applyProtection="1">
      <alignment horizontal="center" vertical="center"/>
      <protection locked="0"/>
    </xf>
    <xf numFmtId="0" fontId="3" fillId="0" borderId="15" xfId="11" applyBorder="1" applyAlignment="1" applyProtection="1">
      <alignment horizontal="center" vertical="center"/>
      <protection locked="0"/>
    </xf>
    <xf numFmtId="0" fontId="7" fillId="4" borderId="25" xfId="11" applyFont="1" applyFill="1" applyBorder="1" applyAlignment="1" applyProtection="1">
      <alignment horizontal="center" vertical="center"/>
    </xf>
    <xf numFmtId="0" fontId="7" fillId="0" borderId="19" xfId="7" applyFont="1" applyBorder="1"/>
    <xf numFmtId="0" fontId="7" fillId="0" borderId="0" xfId="7" applyFont="1" applyBorder="1"/>
    <xf numFmtId="0" fontId="7" fillId="0" borderId="20" xfId="7" applyFont="1" applyBorder="1"/>
    <xf numFmtId="0" fontId="21" fillId="16" borderId="15" xfId="2" applyNumberFormat="1" applyFont="1" applyFill="1" applyBorder="1" applyAlignment="1">
      <alignment wrapText="1"/>
    </xf>
    <xf numFmtId="0" fontId="0" fillId="16" borderId="15" xfId="0" applyFont="1" applyFill="1" applyBorder="1"/>
    <xf numFmtId="0" fontId="21" fillId="16" borderId="15" xfId="10" applyNumberFormat="1" applyFont="1" applyFill="1" applyBorder="1"/>
    <xf numFmtId="44" fontId="21" fillId="16" borderId="15" xfId="10" applyFont="1" applyFill="1" applyBorder="1"/>
    <xf numFmtId="44" fontId="21" fillId="16" borderId="17" xfId="10" applyFont="1" applyFill="1" applyBorder="1"/>
    <xf numFmtId="0" fontId="0" fillId="16" borderId="17" xfId="0" applyFont="1" applyFill="1" applyBorder="1"/>
    <xf numFmtId="168" fontId="21" fillId="14" borderId="15" xfId="10" applyNumberFormat="1" applyFont="1" applyFill="1" applyBorder="1"/>
    <xf numFmtId="168" fontId="0" fillId="14" borderId="15" xfId="0" applyNumberFormat="1" applyFont="1" applyFill="1" applyBorder="1"/>
    <xf numFmtId="0" fontId="21" fillId="14" borderId="15" xfId="10" applyNumberFormat="1" applyFont="1" applyFill="1" applyBorder="1"/>
    <xf numFmtId="0" fontId="0" fillId="14" borderId="15" xfId="0" applyFont="1" applyFill="1" applyBorder="1"/>
    <xf numFmtId="2" fontId="21" fillId="14" borderId="15" xfId="2" applyNumberFormat="1" applyFont="1" applyFill="1" applyBorder="1"/>
    <xf numFmtId="2" fontId="0" fillId="14" borderId="15" xfId="0" applyNumberFormat="1" applyFont="1" applyFill="1" applyBorder="1"/>
    <xf numFmtId="166" fontId="21" fillId="16" borderId="109" xfId="10" applyNumberFormat="1" applyFont="1" applyFill="1" applyBorder="1"/>
    <xf numFmtId="166" fontId="21" fillId="14" borderId="17" xfId="2" applyNumberFormat="1" applyFont="1" applyFill="1" applyBorder="1"/>
    <xf numFmtId="0" fontId="35" fillId="0" borderId="0" xfId="7" applyFont="1"/>
    <xf numFmtId="0" fontId="31" fillId="17" borderId="15" xfId="8" applyFont="1" applyFill="1" applyBorder="1" applyAlignment="1" applyProtection="1">
      <alignment horizontal="center" vertical="center"/>
      <protection locked="0"/>
    </xf>
    <xf numFmtId="0" fontId="6" fillId="17" borderId="15" xfId="8" applyFill="1" applyBorder="1" applyAlignment="1" applyProtection="1">
      <alignment horizontal="center" vertical="center"/>
      <protection locked="0"/>
    </xf>
    <xf numFmtId="0" fontId="6" fillId="17" borderId="15" xfId="8" applyFont="1" applyFill="1" applyBorder="1" applyAlignment="1" applyProtection="1">
      <alignment horizontal="center" vertical="center"/>
      <protection locked="0"/>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protection locked="0"/>
    </xf>
    <xf numFmtId="166" fontId="9" fillId="14" borderId="15" xfId="8" applyNumberFormat="1" applyFont="1" applyFill="1" applyBorder="1" applyAlignment="1" applyProtection="1">
      <alignment horizontal="center" vertical="center"/>
      <protection locked="0"/>
    </xf>
    <xf numFmtId="0" fontId="6" fillId="15" borderId="15" xfId="8" applyFill="1" applyBorder="1" applyAlignment="1" applyProtection="1">
      <alignment horizontal="center" vertical="center"/>
      <protection locked="0"/>
    </xf>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6" fontId="16" fillId="3" borderId="61" xfId="7" applyNumberFormat="1" applyFont="1" applyFill="1" applyBorder="1" applyAlignment="1" applyProtection="1">
      <alignment horizontal="center" vertical="center"/>
    </xf>
    <xf numFmtId="166" fontId="16" fillId="3" borderId="50" xfId="7" applyNumberFormat="1" applyFont="1" applyFill="1" applyBorder="1" applyAlignment="1" applyProtection="1">
      <alignment horizontal="center" vertic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66" fontId="15" fillId="0" borderId="49"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66" fontId="15" fillId="0" borderId="66" xfId="7" applyNumberFormat="1" applyFont="1" applyFill="1" applyBorder="1" applyAlignment="1" applyProtection="1">
      <alignment horizontal="center" vertical="center"/>
    </xf>
    <xf numFmtId="166" fontId="15" fillId="0" borderId="73" xfId="7" applyNumberFormat="1" applyFont="1" applyFill="1" applyBorder="1" applyAlignment="1" applyProtection="1">
      <alignment horizontal="center" vertical="center"/>
    </xf>
    <xf numFmtId="166" fontId="15" fillId="0" borderId="61"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9" fillId="2" borderId="56" xfId="7" applyFont="1" applyFill="1" applyBorder="1" applyAlignment="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7" xfId="7" applyFont="1" applyFill="1" applyBorder="1" applyAlignment="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0" fontId="6" fillId="0" borderId="65" xfId="7" applyFont="1" applyFill="1" applyBorder="1" applyAlignment="1">
      <alignment horizontal="left"/>
    </xf>
    <xf numFmtId="0" fontId="6" fillId="0" borderId="63" xfId="7" applyFont="1" applyFill="1" applyBorder="1" applyAlignment="1">
      <alignment horizontal="left"/>
    </xf>
    <xf numFmtId="166" fontId="11" fillId="0" borderId="63" xfId="7" applyNumberFormat="1" applyFont="1" applyFill="1" applyBorder="1" applyAlignment="1" applyProtection="1">
      <alignment horizontal="center" vertical="center" wrapText="1"/>
      <protection locked="0"/>
    </xf>
    <xf numFmtId="166" fontId="11" fillId="0" borderId="64"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3" borderId="50"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left"/>
    </xf>
    <xf numFmtId="0" fontId="6" fillId="0" borderId="49" xfId="7" applyFont="1" applyFill="1" applyBorder="1" applyAlignment="1">
      <alignment horizontal="left"/>
    </xf>
    <xf numFmtId="166" fontId="11" fillId="0" borderId="49" xfId="7" applyNumberFormat="1" applyFont="1" applyFill="1" applyBorder="1" applyAlignment="1" applyProtection="1">
      <alignment horizontal="center" vertical="center" wrapText="1"/>
      <protection locked="0"/>
    </xf>
    <xf numFmtId="166" fontId="11" fillId="0" borderId="50"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166" fontId="11" fillId="3" borderId="64" xfId="7" applyNumberFormat="1" applyFont="1" applyFill="1" applyBorder="1" applyAlignment="1" applyProtection="1">
      <alignment horizontal="center" vertical="center" wrapText="1"/>
      <protection locked="0"/>
    </xf>
    <xf numFmtId="0" fontId="11" fillId="0" borderId="19" xfId="7" applyFont="1" applyFill="1" applyBorder="1" applyAlignment="1" applyProtection="1">
      <alignment horizontal="left" vertical="center" wrapText="1"/>
      <protection locked="0"/>
    </xf>
    <xf numFmtId="0" fontId="11" fillId="0" borderId="0" xfId="7" applyFont="1" applyFill="1" applyBorder="1" applyAlignment="1" applyProtection="1">
      <alignment horizontal="left" vertical="center" wrapText="1"/>
      <protection locked="0"/>
    </xf>
    <xf numFmtId="0" fontId="11" fillId="0" borderId="20" xfId="7" applyFont="1" applyFill="1" applyBorder="1" applyAlignment="1" applyProtection="1">
      <alignment horizontal="left" vertical="center" wrapText="1"/>
      <protection locked="0"/>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10" fontId="11" fillId="0" borderId="115" xfId="7" applyNumberFormat="1" applyFont="1" applyFill="1" applyBorder="1" applyAlignment="1" applyProtection="1">
      <alignment horizontal="center" vertical="center" wrapText="1"/>
      <protection locked="0"/>
    </xf>
    <xf numFmtId="10" fontId="11" fillId="0" borderId="116" xfId="7" applyNumberFormat="1" applyFont="1" applyFill="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0" fillId="0" borderId="49" xfId="7" applyNumberFormat="1" applyFont="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10" fontId="11" fillId="0" borderId="60" xfId="7" applyNumberFormat="1" applyFont="1" applyFill="1" applyBorder="1" applyAlignment="1" applyProtection="1">
      <alignment horizontal="center" vertical="center" wrapText="1"/>
      <protection locked="0"/>
    </xf>
    <xf numFmtId="10" fontId="11" fillId="0" borderId="100" xfId="7" applyNumberFormat="1" applyFont="1" applyFill="1" applyBorder="1" applyAlignment="1" applyProtection="1">
      <alignment horizontal="center" vertical="center" wrapText="1"/>
      <protection locked="0"/>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4" fontId="11" fillId="10" borderId="47" xfId="7" applyNumberFormat="1" applyFont="1" applyFill="1" applyBorder="1" applyAlignment="1" applyProtection="1">
      <alignment horizontal="center" vertical="center" wrapText="1"/>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77"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49" xfId="7" applyFont="1" applyFill="1" applyBorder="1" applyAlignment="1">
      <alignment horizontal="center"/>
    </xf>
    <xf numFmtId="0" fontId="6" fillId="0" borderId="60" xfId="7" applyFont="1" applyFill="1" applyBorder="1" applyAlignment="1">
      <alignment horizontal="center"/>
    </xf>
    <xf numFmtId="0" fontId="6" fillId="0" borderId="100" xfId="7" applyFont="1" applyFill="1" applyBorder="1" applyAlignment="1">
      <alignment horizontal="center"/>
    </xf>
    <xf numFmtId="0" fontId="6" fillId="0" borderId="89" xfId="7" applyFont="1" applyFill="1" applyBorder="1" applyAlignment="1">
      <alignment horizontal="center"/>
    </xf>
    <xf numFmtId="0" fontId="6" fillId="0" borderId="90" xfId="7" applyFont="1" applyFill="1" applyBorder="1" applyAlignment="1">
      <alignment horizontal="center"/>
    </xf>
    <xf numFmtId="4" fontId="6" fillId="10" borderId="92" xfId="7" applyNumberFormat="1" applyFont="1" applyFill="1" applyBorder="1" applyAlignment="1">
      <alignment horizontal="center"/>
    </xf>
    <xf numFmtId="0" fontId="6" fillId="10" borderId="101"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0" fontId="9" fillId="2" borderId="79" xfId="7" applyFont="1" applyFill="1" applyBorder="1" applyAlignment="1">
      <alignment horizontal="center" vertical="center"/>
    </xf>
    <xf numFmtId="1" fontId="9" fillId="2" borderId="98" xfId="7" applyNumberFormat="1" applyFont="1" applyFill="1" applyBorder="1" applyAlignment="1" applyProtection="1">
      <alignment horizontal="center" vertical="center" wrapText="1"/>
      <protection locked="0"/>
    </xf>
    <xf numFmtId="1" fontId="9" fillId="2" borderId="84" xfId="7" applyNumberFormat="1" applyFont="1" applyFill="1" applyBorder="1" applyAlignment="1" applyProtection="1">
      <alignment horizontal="center" vertical="center" wrapText="1"/>
      <protection locked="0"/>
    </xf>
    <xf numFmtId="0" fontId="6" fillId="0" borderId="73" xfId="7" applyFont="1" applyFill="1" applyBorder="1" applyAlignment="1">
      <alignment horizontal="center"/>
    </xf>
    <xf numFmtId="0" fontId="6" fillId="0" borderId="87" xfId="7" applyFont="1" applyFill="1" applyBorder="1" applyAlignment="1">
      <alignment horizontal="center"/>
    </xf>
    <xf numFmtId="0" fontId="6" fillId="0" borderId="99" xfId="7" applyFont="1" applyFill="1" applyBorder="1" applyAlignment="1">
      <alignment horizontal="center"/>
    </xf>
    <xf numFmtId="0" fontId="6" fillId="0" borderId="58" xfId="7" applyFont="1" applyFill="1" applyBorder="1" applyAlignment="1">
      <alignment horizontal="center"/>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9" fillId="2" borderId="93" xfId="7" applyFont="1" applyFill="1" applyBorder="1" applyAlignment="1">
      <alignment horizontal="center" vertical="center"/>
    </xf>
    <xf numFmtId="0" fontId="9" fillId="2" borderId="94" xfId="7" applyFont="1" applyFill="1" applyBorder="1" applyAlignment="1">
      <alignment horizontal="center" vertic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3" borderId="97" xfId="7" applyFont="1" applyFill="1" applyBorder="1" applyAlignment="1">
      <alignment horizontal="center"/>
    </xf>
    <xf numFmtId="0" fontId="7" fillId="2" borderId="86"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10" borderId="73" xfId="7" applyNumberFormat="1" applyFont="1" applyFill="1" applyBorder="1" applyAlignment="1" applyProtection="1">
      <alignment horizontal="center" vertical="center" wrapText="1"/>
      <protection locked="0"/>
    </xf>
    <xf numFmtId="3" fontId="10" fillId="10" borderId="67" xfId="7" applyNumberFormat="1" applyFont="1" applyFill="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7" xfId="7" applyFont="1" applyFill="1" applyBorder="1" applyAlignment="1" applyProtection="1">
      <alignment horizontal="center" vertical="center" wrapText="1"/>
      <protection hidden="1"/>
    </xf>
    <xf numFmtId="3" fontId="10" fillId="0" borderId="89" xfId="7" applyNumberFormat="1" applyFont="1" applyBorder="1" applyAlignment="1" applyProtection="1">
      <alignment horizontal="center" vertical="center" wrapText="1"/>
      <protection locked="0"/>
    </xf>
    <xf numFmtId="3" fontId="10" fillId="0" borderId="91" xfId="7" applyNumberFormat="1" applyFont="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10" fillId="0" borderId="86"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87" xfId="7" applyNumberFormat="1" applyFont="1" applyBorder="1" applyAlignment="1" applyProtection="1">
      <alignment horizontal="center" vertical="center" wrapText="1"/>
      <protection locked="0"/>
    </xf>
    <xf numFmtId="3" fontId="10" fillId="0" borderId="88" xfId="7" applyNumberFormat="1" applyFont="1" applyBorder="1" applyAlignment="1" applyProtection="1">
      <alignment horizontal="center" vertical="center" wrapText="1"/>
      <protection locked="0"/>
    </xf>
    <xf numFmtId="0" fontId="7" fillId="2" borderId="5" xfId="7" applyFont="1" applyFill="1" applyBorder="1" applyAlignment="1">
      <alignment horizontal="center" vertical="center"/>
    </xf>
    <xf numFmtId="0" fontId="7" fillId="2" borderId="92" xfId="7" applyFont="1" applyFill="1" applyBorder="1" applyAlignment="1">
      <alignment horizontal="center" vertical="center"/>
    </xf>
    <xf numFmtId="0" fontId="7" fillId="2" borderId="4" xfId="7" applyFont="1" applyFill="1" applyBorder="1" applyAlignment="1">
      <alignment horizontal="center" vertical="center"/>
    </xf>
    <xf numFmtId="0" fontId="7" fillId="2" borderId="83"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0" fontId="9" fillId="2" borderId="80" xfId="7" applyFont="1" applyFill="1" applyBorder="1" applyAlignment="1">
      <alignment horizontal="center" vertical="center"/>
    </xf>
    <xf numFmtId="0" fontId="9" fillId="2" borderId="98" xfId="7" applyFont="1" applyFill="1" applyBorder="1" applyAlignment="1">
      <alignment horizontal="center" vertical="center"/>
    </xf>
    <xf numFmtId="1" fontId="9" fillId="2" borderId="79" xfId="7" applyNumberFormat="1" applyFont="1" applyFill="1" applyBorder="1" applyAlignment="1" applyProtection="1">
      <alignment horizontal="center" vertical="center" wrapText="1"/>
      <protection locked="0"/>
    </xf>
    <xf numFmtId="3" fontId="10" fillId="0" borderId="49" xfId="7" applyNumberFormat="1" applyFont="1" applyBorder="1" applyAlignment="1" applyProtection="1">
      <alignment horizontal="center" vertical="center" wrapText="1"/>
      <protection locked="0"/>
    </xf>
    <xf numFmtId="0" fontId="6" fillId="0" borderId="86" xfId="7" applyFont="1" applyFill="1" applyBorder="1" applyAlignment="1">
      <alignment horizontal="center"/>
    </xf>
    <xf numFmtId="3" fontId="10" fillId="0" borderId="73" xfId="7" applyNumberFormat="1" applyFont="1" applyBorder="1" applyAlignment="1" applyProtection="1">
      <alignment horizontal="center" vertical="center" wrapText="1"/>
      <protection locked="0"/>
    </xf>
    <xf numFmtId="0" fontId="9" fillId="2" borderId="84" xfId="7" applyFont="1" applyFill="1" applyBorder="1" applyAlignment="1">
      <alignment horizontal="center" vertical="center"/>
    </xf>
    <xf numFmtId="0" fontId="6" fillId="0" borderId="86" xfId="7" applyFont="1" applyFill="1" applyBorder="1" applyAlignment="1">
      <alignment horizontal="left"/>
    </xf>
    <xf numFmtId="0" fontId="6" fillId="0" borderId="73" xfId="7" applyFont="1" applyFill="1" applyBorder="1" applyAlignment="1">
      <alignment horizontal="left"/>
    </xf>
    <xf numFmtId="3" fontId="10" fillId="0" borderId="73" xfId="7" applyNumberFormat="1" applyFont="1" applyFill="1" applyBorder="1" applyAlignment="1" applyProtection="1">
      <alignment horizontal="center" vertical="center" wrapText="1"/>
      <protection locked="0"/>
    </xf>
    <xf numFmtId="0" fontId="7" fillId="2" borderId="83" xfId="7" applyFont="1" applyFill="1" applyBorder="1" applyAlignment="1">
      <alignment horizontal="left"/>
    </xf>
    <xf numFmtId="0" fontId="7" fillId="2" borderId="79" xfId="7" applyFont="1" applyFill="1" applyBorder="1" applyAlignment="1">
      <alignment horizontal="left"/>
    </xf>
    <xf numFmtId="0" fontId="6" fillId="0" borderId="25" xfId="7" applyFont="1" applyBorder="1" applyAlignment="1">
      <alignment horizontal="center"/>
    </xf>
    <xf numFmtId="0" fontId="6" fillId="0" borderId="1" xfId="7" applyFont="1" applyBorder="1" applyAlignment="1">
      <alignment horizontal="center"/>
    </xf>
    <xf numFmtId="0" fontId="7" fillId="0" borderId="81" xfId="7" applyFont="1" applyBorder="1" applyAlignment="1">
      <alignment horizontal="center" vertical="center" wrapText="1"/>
    </xf>
    <xf numFmtId="0" fontId="7" fillId="0" borderId="82" xfId="7" applyFont="1" applyBorder="1" applyAlignment="1">
      <alignment horizontal="center" vertical="center" wrapText="1"/>
    </xf>
    <xf numFmtId="0" fontId="9" fillId="2" borderId="79" xfId="7" applyFont="1" applyFill="1" applyBorder="1" applyAlignment="1">
      <alignment horizontal="center" vertical="center" wrapText="1"/>
    </xf>
    <xf numFmtId="0" fontId="9" fillId="2" borderId="84" xfId="7" applyFont="1" applyFill="1" applyBorder="1" applyAlignment="1">
      <alignment horizontal="center" vertical="center" wrapText="1"/>
    </xf>
    <xf numFmtId="0" fontId="10" fillId="0" borderId="78" xfId="7" applyFont="1" applyBorder="1" applyAlignment="1" applyProtection="1">
      <alignment horizontal="center" vertical="center" wrapText="1"/>
      <protection locked="0"/>
    </xf>
    <xf numFmtId="3" fontId="10" fillId="0" borderId="87" xfId="7" applyNumberFormat="1" applyFont="1" applyFill="1" applyBorder="1" applyAlignment="1" applyProtection="1">
      <alignment horizontal="center" vertical="center" wrapText="1"/>
      <protection locked="0"/>
    </xf>
    <xf numFmtId="3" fontId="10" fillId="0" borderId="88" xfId="7" applyNumberFormat="1" applyFont="1" applyFill="1" applyBorder="1" applyAlignment="1" applyProtection="1">
      <alignment horizontal="center" vertical="center" wrapText="1"/>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1" xfId="7" applyNumberFormat="1" applyFont="1" applyFill="1" applyBorder="1" applyAlignment="1" applyProtection="1">
      <alignment horizontal="center" vertical="center"/>
    </xf>
    <xf numFmtId="10" fontId="16" fillId="3" borderId="82" xfId="7" applyNumberFormat="1" applyFont="1" applyFill="1" applyBorder="1" applyAlignment="1" applyProtection="1">
      <alignment horizontal="center" vertical="center"/>
    </xf>
    <xf numFmtId="10" fontId="16" fillId="3" borderId="102" xfId="7" applyNumberFormat="1" applyFont="1" applyFill="1" applyBorder="1" applyAlignment="1" applyProtection="1">
      <alignment horizontal="center" vertical="center"/>
    </xf>
    <xf numFmtId="10" fontId="16" fillId="3" borderId="105" xfId="7" applyNumberFormat="1" applyFont="1" applyFill="1" applyBorder="1" applyAlignment="1" applyProtection="1">
      <alignment horizontal="center" vertical="center"/>
    </xf>
    <xf numFmtId="10" fontId="16" fillId="3" borderId="103" xfId="7" applyNumberFormat="1" applyFont="1" applyFill="1" applyBorder="1" applyAlignment="1" applyProtection="1">
      <alignment horizontal="center" vertical="center"/>
    </xf>
    <xf numFmtId="10" fontId="16" fillId="3" borderId="106" xfId="7" applyNumberFormat="1" applyFont="1" applyFill="1" applyBorder="1" applyAlignment="1" applyProtection="1">
      <alignment horizontal="center" vertical="center"/>
    </xf>
    <xf numFmtId="166" fontId="15" fillId="0" borderId="81" xfId="7" applyNumberFormat="1" applyFont="1" applyFill="1" applyBorder="1" applyAlignment="1" applyProtection="1">
      <alignment horizontal="center" vertical="center"/>
    </xf>
    <xf numFmtId="166" fontId="15" fillId="0" borderId="43" xfId="7" applyNumberFormat="1" applyFont="1" applyFill="1" applyBorder="1" applyAlignment="1" applyProtection="1">
      <alignment horizontal="center" vertical="center"/>
    </xf>
    <xf numFmtId="166" fontId="15" fillId="0" borderId="102" xfId="7" applyNumberFormat="1" applyFont="1" applyFill="1" applyBorder="1" applyAlignment="1" applyProtection="1">
      <alignment horizontal="center" vertical="center"/>
    </xf>
    <xf numFmtId="166" fontId="15" fillId="0" borderId="20" xfId="7" applyNumberFormat="1" applyFont="1" applyFill="1" applyBorder="1" applyAlignment="1" applyProtection="1">
      <alignment horizontal="center" vertical="center"/>
    </xf>
    <xf numFmtId="166" fontId="15" fillId="0" borderId="103" xfId="7" applyNumberFormat="1" applyFont="1" applyFill="1" applyBorder="1" applyAlignment="1" applyProtection="1">
      <alignment horizontal="center" vertical="center"/>
    </xf>
    <xf numFmtId="166" fontId="15" fillId="0" borderId="104" xfId="7" applyNumberFormat="1" applyFont="1" applyFill="1" applyBorder="1" applyAlignment="1" applyProtection="1">
      <alignment horizontal="center" vertical="center"/>
    </xf>
    <xf numFmtId="0" fontId="16" fillId="3" borderId="81" xfId="7" applyNumberFormat="1" applyFont="1" applyFill="1" applyBorder="1" applyAlignment="1" applyProtection="1">
      <alignment horizontal="center" vertical="center"/>
    </xf>
    <xf numFmtId="0" fontId="16" fillId="3" borderId="43" xfId="7" applyNumberFormat="1" applyFont="1" applyFill="1" applyBorder="1" applyAlignment="1" applyProtection="1">
      <alignment horizontal="center" vertical="center"/>
    </xf>
    <xf numFmtId="0" fontId="16" fillId="3" borderId="102" xfId="7" applyNumberFormat="1" applyFont="1" applyFill="1" applyBorder="1" applyAlignment="1" applyProtection="1">
      <alignment horizontal="center" vertical="center"/>
    </xf>
    <xf numFmtId="0" fontId="16" fillId="3" borderId="20" xfId="7" applyNumberFormat="1" applyFont="1" applyFill="1" applyBorder="1" applyAlignment="1" applyProtection="1">
      <alignment horizontal="center" vertical="center"/>
    </xf>
    <xf numFmtId="0" fontId="16" fillId="3" borderId="103" xfId="7" applyNumberFormat="1" applyFont="1" applyFill="1" applyBorder="1" applyAlignment="1" applyProtection="1">
      <alignment horizontal="center" vertical="center"/>
    </xf>
    <xf numFmtId="0" fontId="16" fillId="3" borderId="104"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25" xfId="7" applyFont="1" applyFill="1" applyBorder="1" applyAlignment="1">
      <alignment horizontal="center" vertical="center"/>
    </xf>
    <xf numFmtId="0" fontId="9" fillId="2" borderId="2" xfId="7" applyFont="1" applyFill="1" applyBorder="1" applyAlignment="1">
      <alignment horizontal="center" vertic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66" fontId="15" fillId="0" borderId="15" xfId="7" applyNumberFormat="1" applyFont="1" applyFill="1" applyBorder="1" applyAlignment="1" applyProtection="1">
      <alignment horizontal="center" vertical="center"/>
    </xf>
    <xf numFmtId="166" fontId="15" fillId="0" borderId="16" xfId="7" applyNumberFormat="1" applyFont="1" applyFill="1" applyBorder="1" applyAlignment="1" applyProtection="1">
      <alignment horizontal="center" vertical="center"/>
    </xf>
    <xf numFmtId="166" fontId="16" fillId="3" borderId="15" xfId="7" applyNumberFormat="1" applyFont="1" applyFill="1" applyBorder="1" applyAlignment="1" applyProtection="1">
      <alignment horizontal="center" vertical="center"/>
    </xf>
    <xf numFmtId="166" fontId="16" fillId="3" borderId="16" xfId="7" applyNumberFormat="1" applyFont="1" applyFill="1" applyBorder="1" applyAlignment="1" applyProtection="1">
      <alignment horizontal="center" vertical="center"/>
    </xf>
    <xf numFmtId="166" fontId="16" fillId="3" borderId="81" xfId="7" applyNumberFormat="1" applyFont="1" applyFill="1" applyBorder="1" applyAlignment="1" applyProtection="1">
      <alignment horizontal="center" vertical="center"/>
    </xf>
    <xf numFmtId="166" fontId="16" fillId="3" borderId="43" xfId="7" applyNumberFormat="1" applyFont="1" applyFill="1" applyBorder="1" applyAlignment="1" applyProtection="1">
      <alignment horizontal="center" vertical="center"/>
    </xf>
    <xf numFmtId="166" fontId="16" fillId="3" borderId="102" xfId="7" applyNumberFormat="1" applyFont="1" applyFill="1" applyBorder="1" applyAlignment="1" applyProtection="1">
      <alignment horizontal="center" vertical="center"/>
    </xf>
    <xf numFmtId="166" fontId="16" fillId="3" borderId="20" xfId="7" applyNumberFormat="1" applyFont="1" applyFill="1" applyBorder="1" applyAlignment="1" applyProtection="1">
      <alignment horizontal="center" vertical="center"/>
    </xf>
    <xf numFmtId="166" fontId="16" fillId="3" borderId="103" xfId="7" applyNumberFormat="1" applyFont="1" applyFill="1" applyBorder="1" applyAlignment="1" applyProtection="1">
      <alignment horizontal="center" vertical="center"/>
    </xf>
    <xf numFmtId="166" fontId="16" fillId="3" borderId="104" xfId="7" applyNumberFormat="1" applyFont="1" applyFill="1" applyBorder="1" applyAlignment="1" applyProtection="1">
      <alignment horizontal="center" vertical="center"/>
    </xf>
    <xf numFmtId="169" fontId="15" fillId="0" borderId="15" xfId="7" applyNumberFormat="1" applyFont="1" applyFill="1" applyBorder="1" applyAlignment="1" applyProtection="1">
      <alignment horizontal="center" vertical="center"/>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166" fontId="9" fillId="0" borderId="25" xfId="7" applyNumberFormat="1" applyFont="1" applyFill="1" applyBorder="1" applyAlignment="1" applyProtection="1">
      <alignment horizontal="center" vertical="center"/>
      <protection locked="0"/>
    </xf>
    <xf numFmtId="166" fontId="9" fillId="0" borderId="114" xfId="7" applyNumberFormat="1" applyFont="1" applyFill="1" applyBorder="1" applyAlignment="1" applyProtection="1">
      <alignment horizontal="center" vertical="center"/>
      <protection locked="0"/>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6" fontId="9" fillId="0" borderId="3" xfId="7" applyNumberFormat="1" applyFont="1" applyFill="1" applyBorder="1" applyAlignment="1" applyProtection="1">
      <alignment horizontal="center" vertical="center"/>
      <protection locked="0"/>
    </xf>
    <xf numFmtId="166" fontId="9" fillId="0" borderId="101" xfId="7"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wrapText="1"/>
    </xf>
    <xf numFmtId="0" fontId="0" fillId="0" borderId="109" xfId="0" applyBorder="1" applyAlignment="1">
      <alignment horizontal="center" vertical="center"/>
    </xf>
    <xf numFmtId="0" fontId="0" fillId="0" borderId="109" xfId="0" applyBorder="1" applyAlignment="1">
      <alignment horizontal="left" vertical="center" wrapText="1"/>
    </xf>
    <xf numFmtId="0" fontId="0" fillId="0" borderId="15" xfId="0" applyBorder="1" applyAlignment="1">
      <alignment horizontal="left" vertical="center"/>
    </xf>
    <xf numFmtId="0" fontId="0" fillId="0" borderId="13" xfId="0" applyBorder="1" applyAlignment="1">
      <alignment horizontal="center" vertical="center"/>
    </xf>
    <xf numFmtId="0" fontId="0" fillId="0" borderId="108" xfId="0" applyBorder="1" applyAlignment="1">
      <alignment horizontal="left" vertical="center" wrapText="1"/>
    </xf>
    <xf numFmtId="0" fontId="0" fillId="0" borderId="108" xfId="0" applyBorder="1" applyAlignment="1">
      <alignment horizontal="center" vertical="center"/>
    </xf>
    <xf numFmtId="0" fontId="0" fillId="0" borderId="13" xfId="0" applyBorder="1" applyAlignment="1">
      <alignment horizontal="left" vertical="center"/>
    </xf>
    <xf numFmtId="0" fontId="0" fillId="0" borderId="15" xfId="0" applyBorder="1" applyAlignment="1">
      <alignment vertical="center"/>
    </xf>
    <xf numFmtId="0" fontId="0" fillId="0" borderId="15" xfId="0" applyBorder="1" applyAlignment="1">
      <alignmen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09"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vertical="center" wrapText="1"/>
    </xf>
    <xf numFmtId="0" fontId="0" fillId="0" borderId="17" xfId="0" applyBorder="1" applyAlignment="1">
      <alignment horizontal="left" vertical="center"/>
    </xf>
    <xf numFmtId="0" fontId="0" fillId="0" borderId="108" xfId="0" applyBorder="1" applyAlignment="1">
      <alignment horizontal="center" vertical="center" wrapText="1"/>
    </xf>
    <xf numFmtId="0" fontId="0" fillId="0" borderId="113" xfId="0" applyBorder="1" applyAlignment="1">
      <alignment horizontal="center" vertical="center" wrapText="1"/>
    </xf>
    <xf numFmtId="0" fontId="24" fillId="0" borderId="52" xfId="0" applyFont="1" applyBorder="1" applyAlignment="1">
      <alignment horizontal="center" vertical="center"/>
    </xf>
    <xf numFmtId="0" fontId="24" fillId="0" borderId="107" xfId="0" applyFont="1" applyBorder="1" applyAlignment="1">
      <alignment horizontal="center" vertical="center"/>
    </xf>
    <xf numFmtId="0" fontId="0" fillId="0" borderId="13" xfId="0" applyBorder="1" applyAlignment="1">
      <alignment horizontal="center" vertical="center" wrapText="1"/>
    </xf>
    <xf numFmtId="0" fontId="0" fillId="0" borderId="30" xfId="0" applyBorder="1" applyAlignment="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15" xfId="7" applyFill="1" applyBorder="1" applyAlignment="1" applyProtection="1">
      <alignment horizontal="center" vertical="center"/>
    </xf>
    <xf numFmtId="0" fontId="5" fillId="0" borderId="81"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2" xfId="7" applyBorder="1" applyAlignment="1" applyProtection="1">
      <alignment horizontal="center" vertical="center"/>
      <protection locked="0"/>
    </xf>
    <xf numFmtId="0" fontId="5" fillId="0" borderId="103" xfId="7" applyBorder="1" applyAlignment="1" applyProtection="1">
      <alignment horizontal="center" vertical="center"/>
      <protection locked="0"/>
    </xf>
    <xf numFmtId="0" fontId="5" fillId="0" borderId="110" xfId="7" applyBorder="1" applyAlignment="1" applyProtection="1">
      <alignment horizontal="center" vertical="center"/>
      <protection locked="0"/>
    </xf>
    <xf numFmtId="0" fontId="5" fillId="0" borderId="106" xfId="7"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5" fillId="4" borderId="82" xfId="7" applyFill="1" applyBorder="1" applyAlignment="1" applyProtection="1">
      <alignment horizontal="center" vertical="center"/>
      <protection locked="0"/>
    </xf>
    <xf numFmtId="0" fontId="5" fillId="4" borderId="103" xfId="7" applyFill="1" applyBorder="1" applyAlignment="1" applyProtection="1">
      <alignment horizontal="center" vertical="center"/>
      <protection locked="0"/>
    </xf>
    <xf numFmtId="0" fontId="5" fillId="4" borderId="106"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3" fillId="0" borderId="25" xfId="7" applyFont="1" applyBorder="1" applyAlignment="1" applyProtection="1">
      <alignment horizontal="center" vertical="center"/>
      <protection locked="0"/>
    </xf>
    <xf numFmtId="0" fontId="6" fillId="0" borderId="81" xfId="8" applyBorder="1" applyAlignment="1" applyProtection="1">
      <alignment horizontal="center" vertical="center"/>
    </xf>
    <xf numFmtId="0" fontId="6" fillId="0" borderId="82"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11"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9" fontId="9" fillId="0" borderId="15" xfId="8" applyNumberFormat="1" applyFont="1" applyFill="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5"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7" fillId="3" borderId="25" xfId="8" applyFont="1" applyFill="1" applyBorder="1" applyAlignment="1" applyProtection="1">
      <alignment horizontal="center"/>
    </xf>
    <xf numFmtId="0" fontId="7" fillId="3" borderId="1" xfId="8" applyFont="1" applyFill="1" applyBorder="1" applyAlignment="1" applyProtection="1">
      <alignment horizontal="center"/>
    </xf>
    <xf numFmtId="0" fontId="34" fillId="0" borderId="1" xfId="0" applyFont="1" applyBorder="1" applyAlignment="1"/>
    <xf numFmtId="0" fontId="34" fillId="0" borderId="2" xfId="0" applyFont="1" applyBorder="1" applyAlignment="1"/>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3" borderId="108" xfId="8" applyFont="1" applyFill="1" applyBorder="1" applyAlignment="1" applyProtection="1">
      <alignment horizontal="center" vertical="center" wrapText="1"/>
    </xf>
    <xf numFmtId="0" fontId="10" fillId="12" borderId="25"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1"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2" xfId="8" applyFont="1" applyFill="1" applyBorder="1" applyAlignment="1" applyProtection="1">
      <alignment horizontal="center" vertical="center"/>
    </xf>
    <xf numFmtId="0" fontId="10" fillId="2" borderId="103" xfId="8" applyFont="1" applyFill="1" applyBorder="1" applyAlignment="1" applyProtection="1">
      <alignment horizontal="center" vertical="center"/>
    </xf>
    <xf numFmtId="0" fontId="10" fillId="2" borderId="110" xfId="8" applyFont="1" applyFill="1" applyBorder="1" applyAlignment="1" applyProtection="1">
      <alignment horizontal="center" vertical="center"/>
    </xf>
    <xf numFmtId="0" fontId="10" fillId="2" borderId="106"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3" borderId="81" xfId="8" applyFont="1" applyFill="1" applyBorder="1" applyAlignment="1" applyProtection="1">
      <alignment horizontal="center" vertical="center" wrapText="1"/>
    </xf>
    <xf numFmtId="0" fontId="11" fillId="13" borderId="42" xfId="8" applyFont="1" applyFill="1" applyBorder="1" applyAlignment="1" applyProtection="1">
      <alignment horizontal="center" vertical="center" wrapText="1"/>
    </xf>
    <xf numFmtId="0" fontId="19" fillId="13" borderId="42" xfId="7" applyFont="1" applyFill="1" applyBorder="1" applyAlignment="1">
      <alignment horizontal="center" vertical="center" wrapText="1"/>
    </xf>
    <xf numFmtId="0" fontId="19" fillId="13" borderId="82" xfId="7" applyFont="1" applyFill="1" applyBorder="1" applyAlignment="1">
      <alignment horizontal="center" vertical="center" wrapText="1"/>
    </xf>
    <xf numFmtId="0" fontId="19" fillId="13" borderId="103" xfId="7" applyFont="1" applyFill="1" applyBorder="1" applyAlignment="1">
      <alignment horizontal="center" vertical="center" wrapText="1"/>
    </xf>
    <xf numFmtId="0" fontId="19" fillId="13" borderId="110" xfId="7" applyFont="1" applyFill="1" applyBorder="1" applyAlignment="1">
      <alignment horizontal="center" vertical="center" wrapText="1"/>
    </xf>
    <xf numFmtId="0" fontId="19" fillId="13" borderId="106" xfId="7" applyFont="1" applyFill="1" applyBorder="1" applyAlignment="1">
      <alignment horizontal="center" vertical="center" wrapText="1"/>
    </xf>
    <xf numFmtId="0" fontId="10" fillId="12" borderId="81" xfId="8" applyFont="1" applyFill="1" applyBorder="1" applyAlignment="1" applyProtection="1">
      <alignment horizontal="center" vertical="center"/>
      <protection locked="0"/>
    </xf>
    <xf numFmtId="0" fontId="10" fillId="12" borderId="42" xfId="8" applyFont="1" applyFill="1" applyBorder="1" applyAlignment="1" applyProtection="1">
      <alignment horizontal="center" vertical="center"/>
      <protection locked="0"/>
    </xf>
    <xf numFmtId="0" fontId="10" fillId="12" borderId="82" xfId="8" applyFont="1" applyFill="1" applyBorder="1" applyAlignment="1" applyProtection="1">
      <alignment horizontal="center" vertical="center"/>
      <protection locked="0"/>
    </xf>
    <xf numFmtId="0" fontId="10" fillId="12" borderId="103" xfId="8" applyFont="1" applyFill="1" applyBorder="1" applyAlignment="1" applyProtection="1">
      <alignment horizontal="center" vertical="center"/>
      <protection locked="0"/>
    </xf>
    <xf numFmtId="0" fontId="10" fillId="12" borderId="110" xfId="8" applyFont="1" applyFill="1" applyBorder="1" applyAlignment="1" applyProtection="1">
      <alignment horizontal="center" vertical="center"/>
      <protection locked="0"/>
    </xf>
    <xf numFmtId="0" fontId="10" fillId="12" borderId="106"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2" xfId="8" applyFont="1" applyBorder="1" applyAlignment="1" applyProtection="1">
      <alignment horizontal="center" vertical="center" wrapText="1"/>
      <protection locked="0"/>
    </xf>
    <xf numFmtId="0" fontId="10" fillId="0" borderId="110" xfId="8" applyFont="1" applyBorder="1" applyAlignment="1" applyProtection="1">
      <alignment horizontal="center" vertical="center" wrapText="1"/>
      <protection locked="0"/>
    </xf>
    <xf numFmtId="0" fontId="10" fillId="0" borderId="106"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1" xfId="8" applyFont="1" applyFill="1" applyBorder="1" applyAlignment="1" applyProtection="1">
      <alignment horizontal="center" vertical="center" wrapText="1"/>
    </xf>
    <xf numFmtId="0" fontId="7" fillId="2" borderId="82"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5"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7" fillId="2" borderId="106" xfId="8" applyFont="1" applyFill="1" applyBorder="1" applyAlignment="1" applyProtection="1">
      <alignment horizontal="center" vertical="center" wrapText="1"/>
    </xf>
    <xf numFmtId="0" fontId="6" fillId="0" borderId="81"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2"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5"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6" fillId="0" borderId="110" xfId="8" applyFont="1" applyBorder="1" applyAlignment="1" applyProtection="1">
      <alignment vertical="top" wrapText="1"/>
      <protection locked="0"/>
    </xf>
    <xf numFmtId="0" fontId="6" fillId="0" borderId="106" xfId="8" applyFont="1" applyBorder="1" applyAlignment="1" applyProtection="1">
      <alignment vertical="top" wrapText="1"/>
      <protection locked="0"/>
    </xf>
    <xf numFmtId="0" fontId="6" fillId="2" borderId="1" xfId="8" applyFont="1" applyFill="1" applyBorder="1" applyAlignment="1" applyProtection="1">
      <alignment horizontal="center" vertical="center"/>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11" fillId="13" borderId="108" xfId="8" applyFont="1" applyFill="1" applyBorder="1" applyAlignment="1" applyProtection="1">
      <alignment horizontal="center" vertical="center"/>
    </xf>
    <xf numFmtId="0" fontId="10" fillId="13" borderId="108" xfId="8" applyFont="1" applyFill="1" applyBorder="1" applyAlignment="1" applyProtection="1">
      <alignment horizontal="center" vertical="center"/>
    </xf>
    <xf numFmtId="0" fontId="10" fillId="13" borderId="81" xfId="8" applyFont="1" applyFill="1" applyBorder="1" applyAlignment="1" applyProtection="1">
      <alignment horizontal="center" vertical="center" wrapText="1"/>
    </xf>
    <xf numFmtId="0" fontId="10" fillId="13" borderId="42" xfId="8" applyFont="1" applyFill="1" applyBorder="1" applyAlignment="1" applyProtection="1">
      <alignment horizontal="center" vertical="center" wrapText="1"/>
    </xf>
    <xf numFmtId="0" fontId="3" fillId="13" borderId="42" xfId="11" applyFill="1" applyBorder="1" applyAlignment="1">
      <alignment horizontal="center" vertical="center" wrapText="1"/>
    </xf>
    <xf numFmtId="0" fontId="3" fillId="13" borderId="82" xfId="11" applyFill="1" applyBorder="1" applyAlignment="1">
      <alignment horizontal="center" vertical="center" wrapText="1"/>
    </xf>
    <xf numFmtId="0" fontId="3" fillId="13" borderId="103" xfId="11" applyFill="1" applyBorder="1" applyAlignment="1">
      <alignment horizontal="center" vertical="center" wrapText="1"/>
    </xf>
    <xf numFmtId="0" fontId="3" fillId="13" borderId="110" xfId="11" applyFill="1" applyBorder="1" applyAlignment="1">
      <alignment horizontal="center" vertical="center" wrapText="1"/>
    </xf>
    <xf numFmtId="0" fontId="3" fillId="13" borderId="106" xfId="11" applyFill="1" applyBorder="1" applyAlignment="1">
      <alignment horizontal="center" vertical="center" wrapText="1"/>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11" applyFont="1" applyFill="1" applyBorder="1" applyAlignment="1">
      <alignment horizontal="center" vertical="center" wrapText="1"/>
    </xf>
    <xf numFmtId="0" fontId="19" fillId="4" borderId="2" xfId="11" applyFont="1" applyFill="1" applyBorder="1" applyAlignment="1">
      <alignment horizontal="center" vertical="center" wrapText="1"/>
    </xf>
    <xf numFmtId="0" fontId="19" fillId="4" borderId="15" xfId="11" applyFont="1" applyFill="1" applyBorder="1" applyAlignment="1">
      <alignment horizontal="center" vertical="center" wrapText="1"/>
    </xf>
    <xf numFmtId="0" fontId="3" fillId="4" borderId="15" xfId="11" applyFont="1" applyFill="1" applyBorder="1" applyAlignment="1">
      <alignment horizontal="center" vertical="center" wrapText="1"/>
    </xf>
    <xf numFmtId="0" fontId="3" fillId="4" borderId="25" xfId="11" applyFill="1" applyBorder="1" applyAlignment="1">
      <alignment horizontal="center" vertical="center" wrapText="1"/>
    </xf>
    <xf numFmtId="0" fontId="3" fillId="4" borderId="2" xfId="11" applyFill="1" applyBorder="1" applyAlignment="1">
      <alignment horizontal="center" vertical="center" wrapText="1"/>
    </xf>
    <xf numFmtId="0" fontId="3" fillId="4" borderId="15" xfId="11" applyFill="1" applyBorder="1" applyAlignment="1">
      <alignment horizontal="center" vertical="center" wrapText="1"/>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16" fontId="9" fillId="14" borderId="15" xfId="8" applyNumberFormat="1" applyFont="1" applyFill="1" applyBorder="1" applyAlignment="1" applyProtection="1">
      <alignment horizontal="center" vertical="center"/>
      <protection locked="0"/>
    </xf>
    <xf numFmtId="0" fontId="9" fillId="14" borderId="15" xfId="8" applyFont="1" applyFill="1" applyBorder="1" applyAlignment="1" applyProtection="1">
      <alignment horizontal="center" vertical="center"/>
      <protection locked="0"/>
    </xf>
    <xf numFmtId="166" fontId="9" fillId="14" borderId="15" xfId="8" applyNumberFormat="1" applyFont="1" applyFill="1" applyBorder="1" applyAlignment="1" applyProtection="1">
      <alignment horizontal="center" vertical="center"/>
      <protection locked="0"/>
    </xf>
    <xf numFmtId="0" fontId="9" fillId="0" borderId="25" xfId="8" applyFont="1" applyFill="1" applyBorder="1" applyAlignment="1" applyProtection="1">
      <alignment vertical="center"/>
      <protection locked="0"/>
    </xf>
    <xf numFmtId="0" fontId="9" fillId="0" borderId="1" xfId="8" applyFont="1" applyFill="1" applyBorder="1" applyAlignment="1" applyProtection="1">
      <alignment vertical="center"/>
      <protection locked="0"/>
    </xf>
    <xf numFmtId="0" fontId="9" fillId="0" borderId="2" xfId="8" applyFont="1" applyFill="1" applyBorder="1" applyAlignment="1" applyProtection="1">
      <alignment vertical="center"/>
      <protection locked="0"/>
    </xf>
    <xf numFmtId="0" fontId="3" fillId="2" borderId="117" xfId="11" applyFill="1" applyBorder="1" applyAlignment="1" applyProtection="1">
      <alignment horizontal="center" vertical="center"/>
    </xf>
    <xf numFmtId="0" fontId="3" fillId="2" borderId="22" xfId="11" applyFill="1" applyBorder="1" applyAlignment="1" applyProtection="1">
      <alignment horizontal="center" vertical="center"/>
    </xf>
    <xf numFmtId="0" fontId="3" fillId="2" borderId="118" xfId="11" applyFill="1" applyBorder="1" applyAlignment="1" applyProtection="1">
      <alignment horizontal="center" vertical="center"/>
    </xf>
    <xf numFmtId="0" fontId="3" fillId="0" borderId="25" xfId="1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2" borderId="15" xfId="11" applyFill="1" applyBorder="1" applyAlignment="1" applyProtection="1">
      <alignment horizontal="center" vertical="center"/>
    </xf>
    <xf numFmtId="0" fontId="3" fillId="0" borderId="15" xfId="11" applyBorder="1" applyAlignment="1" applyProtection="1">
      <alignment horizontal="center" vertical="center"/>
      <protection locked="0"/>
    </xf>
    <xf numFmtId="0" fontId="3" fillId="2" borderId="25" xfId="11" applyFill="1" applyBorder="1" applyAlignment="1" applyProtection="1">
      <alignment horizontal="center" vertical="center"/>
    </xf>
    <xf numFmtId="0" fontId="3" fillId="2" borderId="1" xfId="11" applyFill="1" applyBorder="1" applyAlignment="1" applyProtection="1">
      <alignment horizontal="center" vertical="center"/>
    </xf>
    <xf numFmtId="0" fontId="3" fillId="2" borderId="2" xfId="11" applyFill="1" applyBorder="1" applyAlignment="1" applyProtection="1">
      <alignment horizontal="center" vertical="center"/>
    </xf>
    <xf numFmtId="0" fontId="3" fillId="0" borderId="81" xfId="11" applyBorder="1" applyAlignment="1" applyProtection="1">
      <alignment horizontal="center" vertical="center" wrapText="1"/>
      <protection locked="0"/>
    </xf>
    <xf numFmtId="0" fontId="3" fillId="0" borderId="42" xfId="11" applyBorder="1" applyAlignment="1" applyProtection="1">
      <alignment horizontal="center" vertical="center" wrapText="1"/>
      <protection locked="0"/>
    </xf>
    <xf numFmtId="0" fontId="3" fillId="0" borderId="82" xfId="11" applyBorder="1" applyAlignment="1" applyProtection="1">
      <alignment horizontal="center" vertical="center" wrapText="1"/>
      <protection locked="0"/>
    </xf>
    <xf numFmtId="0" fontId="3" fillId="0" borderId="102" xfId="11" applyBorder="1" applyAlignment="1" applyProtection="1">
      <alignment horizontal="center" vertical="center" wrapText="1"/>
      <protection locked="0"/>
    </xf>
    <xf numFmtId="0" fontId="3" fillId="0" borderId="0" xfId="11" applyBorder="1" applyAlignment="1" applyProtection="1">
      <alignment horizontal="center" vertical="center" wrapText="1"/>
      <protection locked="0"/>
    </xf>
    <xf numFmtId="0" fontId="3" fillId="0" borderId="105" xfId="11" applyBorder="1" applyAlignment="1" applyProtection="1">
      <alignment horizontal="center" vertical="center" wrapText="1"/>
      <protection locked="0"/>
    </xf>
    <xf numFmtId="0" fontId="3" fillId="0" borderId="103" xfId="11" applyBorder="1" applyAlignment="1" applyProtection="1">
      <alignment horizontal="center" vertical="center" wrapText="1"/>
      <protection locked="0"/>
    </xf>
    <xf numFmtId="0" fontId="3" fillId="0" borderId="110" xfId="11" applyBorder="1" applyAlignment="1" applyProtection="1">
      <alignment horizontal="center" vertical="center" wrapText="1"/>
      <protection locked="0"/>
    </xf>
    <xf numFmtId="0" fontId="3" fillId="0" borderId="106" xfId="11" applyBorder="1" applyAlignment="1" applyProtection="1">
      <alignment horizontal="center" vertical="center" wrapText="1"/>
      <protection locked="0"/>
    </xf>
    <xf numFmtId="0" fontId="3" fillId="3" borderId="25" xfId="11" applyFill="1" applyBorder="1" applyAlignment="1" applyProtection="1">
      <alignment horizontal="center" vertical="center"/>
    </xf>
    <xf numFmtId="0" fontId="3" fillId="3" borderId="1" xfId="11" applyFill="1" applyBorder="1" applyAlignment="1" applyProtection="1">
      <alignment horizontal="center" vertical="center"/>
    </xf>
    <xf numFmtId="0" fontId="3" fillId="3" borderId="2" xfId="11" applyFill="1" applyBorder="1" applyAlignment="1" applyProtection="1">
      <alignment horizontal="center" vertical="center"/>
    </xf>
    <xf numFmtId="0" fontId="3" fillId="3" borderId="15" xfId="11" applyFill="1" applyBorder="1" applyAlignment="1" applyProtection="1">
      <alignment horizontal="center" vertical="center"/>
    </xf>
    <xf numFmtId="0" fontId="3" fillId="2" borderId="25" xfId="11" applyFill="1" applyBorder="1" applyAlignment="1" applyProtection="1">
      <alignment horizontal="center" vertical="center" wrapText="1"/>
    </xf>
    <xf numFmtId="0" fontId="3" fillId="2" borderId="1" xfId="11" applyFill="1" applyBorder="1" applyAlignment="1" applyProtection="1">
      <alignment horizontal="center" vertical="center" wrapText="1"/>
    </xf>
    <xf numFmtId="0" fontId="3" fillId="2" borderId="2" xfId="11" applyFill="1" applyBorder="1" applyAlignment="1" applyProtection="1">
      <alignment horizontal="center" vertical="center" wrapText="1"/>
    </xf>
    <xf numFmtId="0" fontId="3" fillId="11" borderId="15" xfId="11" applyFill="1" applyBorder="1" applyAlignment="1" applyProtection="1">
      <alignment horizontal="center" vertical="center" wrapText="1"/>
    </xf>
    <xf numFmtId="0" fontId="3" fillId="4" borderId="15" xfId="11" applyFill="1" applyBorder="1" applyAlignment="1" applyProtection="1">
      <alignment horizontal="center" vertical="center" wrapText="1"/>
    </xf>
    <xf numFmtId="0" fontId="3" fillId="0" borderId="25" xfId="11" applyFont="1" applyBorder="1" applyAlignment="1" applyProtection="1">
      <alignment horizontal="center" vertical="center"/>
      <protection locked="0"/>
    </xf>
    <xf numFmtId="0" fontId="3" fillId="0" borderId="1" xfId="11" applyBorder="1" applyAlignment="1" applyProtection="1">
      <alignment horizontal="center" vertical="center"/>
      <protection locked="0"/>
    </xf>
    <xf numFmtId="0" fontId="3" fillId="2" borderId="25" xfId="11" applyFill="1" applyBorder="1" applyAlignment="1" applyProtection="1">
      <alignment horizontal="center" vertical="center"/>
      <protection locked="0"/>
    </xf>
    <xf numFmtId="0" fontId="3" fillId="2" borderId="2" xfId="11" applyFill="1" applyBorder="1" applyAlignment="1" applyProtection="1">
      <alignment horizontal="center" vertical="center"/>
      <protection locked="0"/>
    </xf>
    <xf numFmtId="0" fontId="3" fillId="11" borderId="15" xfId="11" applyFill="1" applyBorder="1" applyAlignment="1" applyProtection="1">
      <alignment horizontal="center" vertical="center"/>
      <protection locked="0"/>
    </xf>
    <xf numFmtId="9" fontId="3" fillId="11" borderId="15" xfId="11" applyNumberFormat="1" applyFill="1" applyBorder="1" applyAlignment="1" applyProtection="1">
      <alignment horizontal="center" vertical="center"/>
      <protection locked="0"/>
    </xf>
    <xf numFmtId="0" fontId="3" fillId="4" borderId="15" xfId="11" applyFill="1" applyBorder="1" applyAlignment="1" applyProtection="1">
      <alignment horizontal="center" vertical="center"/>
      <protection locked="0"/>
    </xf>
    <xf numFmtId="0" fontId="7" fillId="4" borderId="1" xfId="11" applyFont="1" applyFill="1" applyBorder="1" applyAlignment="1" applyProtection="1">
      <alignment horizontal="center" vertical="center"/>
    </xf>
    <xf numFmtId="0" fontId="7" fillId="4" borderId="2" xfId="11" applyFont="1" applyFill="1" applyBorder="1" applyAlignment="1" applyProtection="1">
      <alignment horizontal="center" vertical="center"/>
    </xf>
    <xf numFmtId="0" fontId="3" fillId="4" borderId="15" xfId="11" applyFill="1" applyBorder="1" applyAlignment="1" applyProtection="1">
      <alignment horizontal="center" vertical="center"/>
    </xf>
    <xf numFmtId="0" fontId="3" fillId="4" borderId="25" xfId="11" applyFill="1" applyBorder="1" applyAlignment="1" applyProtection="1">
      <alignment horizontal="center" vertical="center"/>
    </xf>
    <xf numFmtId="0" fontId="3" fillId="4" borderId="1" xfId="11" applyFill="1" applyBorder="1" applyAlignment="1" applyProtection="1">
      <alignment horizontal="center" vertical="center"/>
    </xf>
    <xf numFmtId="0" fontId="3" fillId="4" borderId="2" xfId="11" applyFill="1" applyBorder="1" applyAlignment="1" applyProtection="1">
      <alignment horizontal="center" vertical="center"/>
    </xf>
    <xf numFmtId="0" fontId="3" fillId="0" borderId="81" xfId="11" applyBorder="1" applyAlignment="1" applyProtection="1">
      <alignment horizontal="center" vertical="center"/>
      <protection locked="0"/>
    </xf>
    <xf numFmtId="0" fontId="3" fillId="0" borderId="42" xfId="11" applyBorder="1" applyAlignment="1" applyProtection="1">
      <alignment horizontal="center" vertical="center"/>
      <protection locked="0"/>
    </xf>
    <xf numFmtId="0" fontId="3" fillId="0" borderId="82" xfId="11" applyBorder="1" applyAlignment="1" applyProtection="1">
      <alignment horizontal="center" vertical="center"/>
      <protection locked="0"/>
    </xf>
    <xf numFmtId="0" fontId="3" fillId="0" borderId="103" xfId="11" applyBorder="1" applyAlignment="1" applyProtection="1">
      <alignment horizontal="center" vertical="center"/>
      <protection locked="0"/>
    </xf>
    <xf numFmtId="0" fontId="3" fillId="0" borderId="110" xfId="11" applyBorder="1" applyAlignment="1" applyProtection="1">
      <alignment horizontal="center" vertical="center"/>
      <protection locked="0"/>
    </xf>
    <xf numFmtId="0" fontId="3" fillId="0" borderId="106" xfId="11" applyBorder="1" applyAlignment="1" applyProtection="1">
      <alignment horizontal="center" vertical="center"/>
      <protection locked="0"/>
    </xf>
    <xf numFmtId="0" fontId="3" fillId="4" borderId="81" xfId="11" applyFill="1" applyBorder="1" applyAlignment="1" applyProtection="1">
      <alignment horizontal="center" vertical="center"/>
      <protection locked="0"/>
    </xf>
    <xf numFmtId="0" fontId="3" fillId="4" borderId="82" xfId="11" applyFill="1" applyBorder="1" applyAlignment="1" applyProtection="1">
      <alignment horizontal="center" vertical="center"/>
      <protection locked="0"/>
    </xf>
    <xf numFmtId="0" fontId="3" fillId="4" borderId="103" xfId="11" applyFill="1" applyBorder="1" applyAlignment="1" applyProtection="1">
      <alignment horizontal="center" vertical="center"/>
      <protection locked="0"/>
    </xf>
    <xf numFmtId="0" fontId="3" fillId="4" borderId="106" xfId="11" applyFill="1" applyBorder="1" applyAlignment="1" applyProtection="1">
      <alignment horizontal="center" vertical="center"/>
      <protection locked="0"/>
    </xf>
    <xf numFmtId="9" fontId="9" fillId="14" borderId="15" xfId="8" applyNumberFormat="1" applyFont="1" applyFill="1" applyBorder="1" applyAlignment="1" applyProtection="1">
      <alignment horizontal="center" vertical="center"/>
      <protection locked="0"/>
    </xf>
    <xf numFmtId="16" fontId="9" fillId="0" borderId="15" xfId="8" applyNumberFormat="1" applyFont="1" applyFill="1" applyBorder="1" applyAlignment="1" applyProtection="1">
      <alignment horizontal="center" vertical="center"/>
      <protection locked="0"/>
    </xf>
  </cellXfs>
  <cellStyles count="12">
    <cellStyle name="Euro" xfId="1"/>
    <cellStyle name="Migliaia" xfId="2" builtinId="3"/>
    <cellStyle name="Migliaia [0] 2" xfId="3"/>
    <cellStyle name="Normale" xfId="0" builtinId="0"/>
    <cellStyle name="Normale 2" xfId="4"/>
    <cellStyle name="Normale 3" xfId="5"/>
    <cellStyle name="Normale 4" xfId="6"/>
    <cellStyle name="Normale 5" xfId="7"/>
    <cellStyle name="Normale 5 2" xfId="11"/>
    <cellStyle name="Normale_OBJ_rev09" xfId="8"/>
    <cellStyle name="Valuta" xfId="10" builtinId="4"/>
    <cellStyle name="Währung" xfId="9"/>
  </cellStyles>
  <dxfs count="18">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WhiteSpace="0" zoomScaleNormal="100" zoomScaleSheetLayoutView="100" workbookViewId="0">
      <selection activeCell="B42" sqref="B42"/>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61" customWidth="1"/>
    <col min="6" max="7" width="9.140625" style="60" hidden="1" customWidth="1"/>
    <col min="8" max="16384" width="9.140625" style="60"/>
  </cols>
  <sheetData>
    <row r="1" spans="1:5" s="59" customFormat="1" ht="29.25" customHeight="1" x14ac:dyDescent="0.25">
      <c r="A1" s="1" t="s">
        <v>260</v>
      </c>
      <c r="B1" s="1" t="s">
        <v>263</v>
      </c>
      <c r="C1" s="1" t="s">
        <v>54</v>
      </c>
      <c r="D1" s="1" t="s">
        <v>262</v>
      </c>
      <c r="E1" s="58" t="s">
        <v>261</v>
      </c>
    </row>
    <row r="2" spans="1:5" ht="15" customHeight="1" x14ac:dyDescent="0.25">
      <c r="A2">
        <v>1</v>
      </c>
      <c r="B2" t="s">
        <v>0</v>
      </c>
      <c r="C2">
        <v>1</v>
      </c>
      <c r="D2" t="s">
        <v>13</v>
      </c>
      <c r="E2" s="143"/>
    </row>
    <row r="3" spans="1:5" ht="18" customHeight="1" x14ac:dyDescent="0.25">
      <c r="C3">
        <v>2</v>
      </c>
      <c r="D3" t="s">
        <v>14</v>
      </c>
      <c r="E3" s="143"/>
    </row>
    <row r="4" spans="1:5" ht="15" customHeight="1" x14ac:dyDescent="0.25">
      <c r="C4">
        <v>3</v>
      </c>
      <c r="D4" t="s">
        <v>15</v>
      </c>
      <c r="E4" s="143"/>
    </row>
    <row r="5" spans="1:5" ht="15" customHeight="1" x14ac:dyDescent="0.25">
      <c r="C5">
        <v>4</v>
      </c>
      <c r="D5" t="s">
        <v>16</v>
      </c>
      <c r="E5" s="143"/>
    </row>
    <row r="6" spans="1:5" ht="15" customHeight="1" x14ac:dyDescent="0.25">
      <c r="C6">
        <v>5</v>
      </c>
      <c r="D6" t="s">
        <v>17</v>
      </c>
      <c r="E6" s="143"/>
    </row>
    <row r="7" spans="1:5" ht="15" customHeight="1" x14ac:dyDescent="0.25">
      <c r="C7">
        <v>6</v>
      </c>
      <c r="D7" t="s">
        <v>18</v>
      </c>
      <c r="E7" s="143"/>
    </row>
    <row r="8" spans="1:5" ht="15" customHeight="1" x14ac:dyDescent="0.25">
      <c r="C8">
        <v>7</v>
      </c>
      <c r="D8" t="s">
        <v>19</v>
      </c>
      <c r="E8" s="143"/>
    </row>
    <row r="9" spans="1:5" ht="12.75" customHeight="1" x14ac:dyDescent="0.25">
      <c r="C9">
        <v>8</v>
      </c>
      <c r="D9" t="s">
        <v>20</v>
      </c>
      <c r="E9" s="143"/>
    </row>
    <row r="10" spans="1:5" ht="12.75" customHeight="1" x14ac:dyDescent="0.25">
      <c r="C10">
        <v>11</v>
      </c>
      <c r="D10" t="s">
        <v>21</v>
      </c>
      <c r="E10" s="143"/>
    </row>
    <row r="11" spans="1:5" ht="12.95" customHeight="1" x14ac:dyDescent="0.25">
      <c r="A11">
        <v>3</v>
      </c>
      <c r="B11" t="s">
        <v>1</v>
      </c>
      <c r="C11">
        <v>1</v>
      </c>
      <c r="D11" t="s">
        <v>22</v>
      </c>
      <c r="E11" s="144"/>
    </row>
    <row r="12" spans="1:5" ht="12.95" customHeight="1" x14ac:dyDescent="0.25">
      <c r="C12">
        <v>2</v>
      </c>
      <c r="D12" t="s">
        <v>23</v>
      </c>
      <c r="E12" s="144"/>
    </row>
    <row r="13" spans="1:5" ht="12.95" customHeight="1" x14ac:dyDescent="0.25">
      <c r="A13">
        <v>4</v>
      </c>
      <c r="B13" t="s">
        <v>2</v>
      </c>
      <c r="C13">
        <v>1</v>
      </c>
      <c r="D13" t="s">
        <v>24</v>
      </c>
      <c r="E13" s="143"/>
    </row>
    <row r="14" spans="1:5" ht="12.95" customHeight="1" x14ac:dyDescent="0.25">
      <c r="C14">
        <v>2</v>
      </c>
      <c r="D14" t="s">
        <v>25</v>
      </c>
      <c r="E14" s="143"/>
    </row>
    <row r="15" spans="1:5" ht="12.95" customHeight="1" x14ac:dyDescent="0.25">
      <c r="C15">
        <v>6</v>
      </c>
      <c r="D15" t="s">
        <v>26</v>
      </c>
      <c r="E15" s="143"/>
    </row>
    <row r="16" spans="1:5" ht="28.5" customHeight="1" x14ac:dyDescent="0.25">
      <c r="A16">
        <v>5</v>
      </c>
      <c r="B16" s="2" t="s">
        <v>3</v>
      </c>
      <c r="C16">
        <v>1</v>
      </c>
      <c r="D16" t="s">
        <v>27</v>
      </c>
      <c r="E16" s="143"/>
    </row>
    <row r="17" spans="1:5" ht="12.95" customHeight="1" x14ac:dyDescent="0.25">
      <c r="C17">
        <v>2</v>
      </c>
      <c r="D17" t="s">
        <v>28</v>
      </c>
      <c r="E17" s="143"/>
    </row>
    <row r="18" spans="1:5" ht="12.95" customHeight="1" x14ac:dyDescent="0.25">
      <c r="A18">
        <v>6</v>
      </c>
      <c r="B18" t="s">
        <v>4</v>
      </c>
      <c r="C18">
        <v>1</v>
      </c>
      <c r="D18" t="s">
        <v>29</v>
      </c>
      <c r="E18" s="143"/>
    </row>
    <row r="19" spans="1:5" ht="12.95" customHeight="1" x14ac:dyDescent="0.25">
      <c r="C19">
        <v>2</v>
      </c>
      <c r="D19" t="s">
        <v>30</v>
      </c>
      <c r="E19" s="143"/>
    </row>
    <row r="20" spans="1:5" ht="12.95" customHeight="1" x14ac:dyDescent="0.25">
      <c r="A20">
        <v>8</v>
      </c>
      <c r="B20" t="s">
        <v>5</v>
      </c>
      <c r="C20">
        <v>1</v>
      </c>
      <c r="D20" t="s">
        <v>31</v>
      </c>
      <c r="E20" s="143"/>
    </row>
    <row r="21" spans="1:5" ht="12.95" customHeight="1" x14ac:dyDescent="0.25">
      <c r="C21">
        <v>2</v>
      </c>
      <c r="D21" s="2" t="s">
        <v>32</v>
      </c>
      <c r="E21" s="143"/>
    </row>
    <row r="22" spans="1:5" ht="29.25" customHeight="1" x14ac:dyDescent="0.25">
      <c r="A22">
        <v>9</v>
      </c>
      <c r="B22" s="2" t="s">
        <v>6</v>
      </c>
      <c r="C22">
        <v>1</v>
      </c>
      <c r="D22" t="s">
        <v>33</v>
      </c>
      <c r="E22" s="143"/>
    </row>
    <row r="23" spans="1:5" ht="29.25" customHeight="1" x14ac:dyDescent="0.25">
      <c r="C23">
        <v>2</v>
      </c>
      <c r="D23" t="s">
        <v>34</v>
      </c>
      <c r="E23" s="143"/>
    </row>
    <row r="24" spans="1:5" ht="12.95" customHeight="1" x14ac:dyDescent="0.25">
      <c r="C24">
        <v>3</v>
      </c>
      <c r="D24" t="s">
        <v>35</v>
      </c>
      <c r="E24" s="143"/>
    </row>
    <row r="25" spans="1:5" ht="12.95" customHeight="1" x14ac:dyDescent="0.25">
      <c r="C25">
        <v>4</v>
      </c>
      <c r="D25" t="s">
        <v>36</v>
      </c>
      <c r="E25" s="143"/>
    </row>
    <row r="26" spans="1:5" ht="12.95" customHeight="1" x14ac:dyDescent="0.25">
      <c r="C26">
        <v>7</v>
      </c>
      <c r="D26" t="s">
        <v>37</v>
      </c>
      <c r="E26" s="143"/>
    </row>
    <row r="27" spans="1:5" ht="12.95" customHeight="1" x14ac:dyDescent="0.25">
      <c r="C27">
        <v>8</v>
      </c>
      <c r="D27" t="s">
        <v>38</v>
      </c>
      <c r="E27" s="143"/>
    </row>
    <row r="28" spans="1:5" ht="12.95" customHeight="1" x14ac:dyDescent="0.25">
      <c r="A28">
        <v>10</v>
      </c>
      <c r="B28" t="s">
        <v>7</v>
      </c>
      <c r="C28">
        <v>2</v>
      </c>
      <c r="D28" t="s">
        <v>39</v>
      </c>
      <c r="E28" s="143"/>
    </row>
    <row r="29" spans="1:5" ht="12.95" customHeight="1" x14ac:dyDescent="0.25">
      <c r="C29">
        <v>5</v>
      </c>
      <c r="D29" t="s">
        <v>40</v>
      </c>
      <c r="E29" s="143"/>
    </row>
    <row r="30" spans="1:5" ht="12.95" customHeight="1" x14ac:dyDescent="0.25">
      <c r="A30">
        <v>12</v>
      </c>
      <c r="B30" t="s">
        <v>8</v>
      </c>
      <c r="C30">
        <v>1</v>
      </c>
      <c r="D30" t="s">
        <v>41</v>
      </c>
      <c r="E30" s="143"/>
    </row>
    <row r="31" spans="1:5" ht="12.95" customHeight="1" x14ac:dyDescent="0.25">
      <c r="C31">
        <v>2</v>
      </c>
      <c r="D31" t="s">
        <v>42</v>
      </c>
      <c r="E31" s="143"/>
    </row>
    <row r="32" spans="1:5" ht="12.95" customHeight="1" x14ac:dyDescent="0.25">
      <c r="C32">
        <v>3</v>
      </c>
      <c r="D32" t="s">
        <v>43</v>
      </c>
      <c r="E32" s="143"/>
    </row>
    <row r="33" spans="1:5" ht="12.95" customHeight="1" x14ac:dyDescent="0.25">
      <c r="C33">
        <v>4</v>
      </c>
      <c r="D33" t="s">
        <v>44</v>
      </c>
      <c r="E33" s="143"/>
    </row>
    <row r="34" spans="1:5" ht="12.95" customHeight="1" x14ac:dyDescent="0.25">
      <c r="C34">
        <v>6</v>
      </c>
      <c r="D34" t="s">
        <v>45</v>
      </c>
      <c r="E34" s="143"/>
    </row>
    <row r="35" spans="1:5" ht="12.95" customHeight="1" x14ac:dyDescent="0.25">
      <c r="C35">
        <v>7</v>
      </c>
      <c r="D35" s="2" t="s">
        <v>46</v>
      </c>
      <c r="E35" s="143"/>
    </row>
    <row r="36" spans="1:5" ht="12.95" customHeight="1" x14ac:dyDescent="0.25">
      <c r="C36">
        <v>8</v>
      </c>
      <c r="D36" t="s">
        <v>47</v>
      </c>
      <c r="E36" s="143"/>
    </row>
    <row r="37" spans="1:5" ht="12.95" customHeight="1" x14ac:dyDescent="0.25">
      <c r="C37">
        <v>9</v>
      </c>
      <c r="D37" t="s">
        <v>48</v>
      </c>
      <c r="E37" s="143"/>
    </row>
    <row r="38" spans="1:5" ht="12.95" customHeight="1" x14ac:dyDescent="0.25">
      <c r="A38">
        <v>13</v>
      </c>
      <c r="B38" t="s">
        <v>327</v>
      </c>
      <c r="C38">
        <v>7</v>
      </c>
      <c r="D38" t="s">
        <v>328</v>
      </c>
      <c r="E38" s="143"/>
    </row>
    <row r="39" spans="1:5" ht="12.95" customHeight="1" x14ac:dyDescent="0.25">
      <c r="A39">
        <v>14</v>
      </c>
      <c r="B39" t="s">
        <v>9</v>
      </c>
      <c r="C39">
        <v>2</v>
      </c>
      <c r="D39" t="s">
        <v>49</v>
      </c>
      <c r="E39" s="143"/>
    </row>
    <row r="40" spans="1:5" ht="12.95" customHeight="1" x14ac:dyDescent="0.25">
      <c r="C40">
        <v>4</v>
      </c>
      <c r="D40" t="s">
        <v>50</v>
      </c>
      <c r="E40" s="143"/>
    </row>
    <row r="41" spans="1:5" ht="27.75" customHeight="1" x14ac:dyDescent="0.25">
      <c r="A41">
        <v>15</v>
      </c>
      <c r="B41" s="2" t="s">
        <v>10</v>
      </c>
      <c r="C41">
        <v>1</v>
      </c>
      <c r="D41" t="s">
        <v>51</v>
      </c>
      <c r="E41" s="143"/>
    </row>
    <row r="42" spans="1:5" ht="12.95" customHeight="1" x14ac:dyDescent="0.25">
      <c r="C42">
        <v>3</v>
      </c>
      <c r="D42" t="s">
        <v>329</v>
      </c>
      <c r="E42" s="143"/>
    </row>
    <row r="43" spans="1:5" ht="12.95" customHeight="1" x14ac:dyDescent="0.25">
      <c r="A43">
        <v>16</v>
      </c>
      <c r="B43" t="s">
        <v>11</v>
      </c>
      <c r="C43">
        <v>1</v>
      </c>
      <c r="D43" t="s">
        <v>52</v>
      </c>
      <c r="E43" s="143"/>
    </row>
    <row r="44" spans="1:5" ht="12.95" customHeight="1" x14ac:dyDescent="0.25">
      <c r="A44">
        <v>19</v>
      </c>
      <c r="B44" t="s">
        <v>12</v>
      </c>
      <c r="C44">
        <v>1</v>
      </c>
      <c r="D44" s="2" t="s">
        <v>53</v>
      </c>
      <c r="E44" s="143"/>
    </row>
    <row r="45" spans="1:5" ht="12.95" customHeight="1" x14ac:dyDescent="0.25">
      <c r="A45">
        <v>20</v>
      </c>
      <c r="B45" t="s">
        <v>330</v>
      </c>
      <c r="C45" s="106">
        <v>1</v>
      </c>
      <c r="D45" t="s">
        <v>336</v>
      </c>
      <c r="E45" s="143"/>
    </row>
    <row r="46" spans="1:5" ht="12.95" customHeight="1" x14ac:dyDescent="0.25">
      <c r="C46" s="106">
        <v>2</v>
      </c>
      <c r="D46" t="s">
        <v>337</v>
      </c>
      <c r="E46" s="143"/>
    </row>
    <row r="47" spans="1:5" ht="12.95" customHeight="1" x14ac:dyDescent="0.25">
      <c r="C47" s="106">
        <v>3</v>
      </c>
      <c r="D47" t="s">
        <v>338</v>
      </c>
      <c r="E47" s="143"/>
    </row>
    <row r="48" spans="1:5" ht="12.95" customHeight="1" x14ac:dyDescent="0.25">
      <c r="A48">
        <v>50</v>
      </c>
      <c r="B48" t="s">
        <v>331</v>
      </c>
      <c r="C48">
        <v>1</v>
      </c>
      <c r="D48" t="s">
        <v>332</v>
      </c>
      <c r="E48" s="143"/>
    </row>
    <row r="49" spans="3:5" ht="12.95" customHeight="1" x14ac:dyDescent="0.25">
      <c r="C49">
        <v>2</v>
      </c>
      <c r="D49" t="s">
        <v>333</v>
      </c>
      <c r="E49" s="143"/>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7" type="noConversion"/>
  <pageMargins left="0.39370078740157483" right="0.39370078740157483" top="0.6692913385826772" bottom="0.19685039370078741" header="0.19685039370078741" footer="0.19685039370078741"/>
  <pageSetup paperSize="9" scale="75" orientation="landscape" r:id="rId4"/>
  <headerFooter alignWithMargins="0">
    <oddHeader xml:space="preserve">&amp;C
COMUNE DI XXXXXX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showWhiteSpace="0" zoomScaleNormal="100" workbookViewId="0">
      <selection activeCell="N35" sqref="N35"/>
    </sheetView>
  </sheetViews>
  <sheetFormatPr defaultRowHeight="12.75" x14ac:dyDescent="0.2"/>
  <cols>
    <col min="1" max="7" width="9.140625" style="5"/>
    <col min="8" max="8" width="10.140625" style="5" bestFit="1" customWidth="1"/>
    <col min="9" max="9" width="9.140625" style="5"/>
    <col min="10" max="10" width="9.7109375" style="5" customWidth="1"/>
    <col min="11" max="11" width="11.42578125" style="5" customWidth="1"/>
    <col min="12" max="12" width="13.85546875" style="5" customWidth="1"/>
    <col min="13" max="13" width="9.140625" style="5"/>
    <col min="14" max="14" width="19" style="5" bestFit="1" customWidth="1"/>
    <col min="15" max="16384" width="9.140625" style="5"/>
  </cols>
  <sheetData>
    <row r="1" spans="1:15" ht="21.75" customHeight="1" x14ac:dyDescent="0.2">
      <c r="A1" s="438"/>
      <c r="B1" s="439"/>
      <c r="C1" s="439"/>
      <c r="D1" s="439"/>
      <c r="E1" s="439"/>
      <c r="F1" s="439"/>
      <c r="G1" s="439"/>
      <c r="H1" s="439"/>
      <c r="I1" s="439"/>
      <c r="J1" s="439"/>
      <c r="K1" s="55" t="s">
        <v>97</v>
      </c>
      <c r="L1" s="56">
        <v>2020</v>
      </c>
    </row>
    <row r="2" spans="1:15" ht="24.75" customHeight="1" thickBot="1" x14ac:dyDescent="0.25">
      <c r="A2" s="440" t="s">
        <v>228</v>
      </c>
      <c r="B2" s="441"/>
      <c r="C2" s="441"/>
      <c r="D2" s="441"/>
      <c r="E2" s="441"/>
      <c r="F2" s="441"/>
      <c r="G2" s="441"/>
      <c r="H2" s="441"/>
      <c r="I2" s="441"/>
      <c r="J2" s="441"/>
      <c r="K2" s="441"/>
      <c r="L2" s="442"/>
    </row>
    <row r="3" spans="1:15" ht="13.5" customHeight="1" x14ac:dyDescent="0.2">
      <c r="A3" s="400" t="s">
        <v>229</v>
      </c>
      <c r="B3" s="401"/>
      <c r="C3" s="401"/>
      <c r="D3" s="401"/>
      <c r="E3" s="401"/>
      <c r="F3" s="401"/>
      <c r="G3" s="401"/>
      <c r="H3" s="401"/>
      <c r="I3" s="401"/>
      <c r="J3" s="401"/>
      <c r="K3" s="401"/>
      <c r="L3" s="402"/>
      <c r="M3" s="27"/>
    </row>
    <row r="4" spans="1:15" ht="15" customHeight="1" x14ac:dyDescent="0.2">
      <c r="A4" s="403" t="s">
        <v>100</v>
      </c>
      <c r="B4" s="404"/>
      <c r="C4" s="404"/>
      <c r="D4" s="404"/>
      <c r="E4" s="376">
        <v>2017</v>
      </c>
      <c r="F4" s="376"/>
      <c r="G4" s="376">
        <v>2018</v>
      </c>
      <c r="H4" s="376"/>
      <c r="I4" s="376">
        <v>2019</v>
      </c>
      <c r="J4" s="376"/>
      <c r="K4" s="405">
        <v>2020</v>
      </c>
      <c r="L4" s="406"/>
      <c r="M4" s="27"/>
      <c r="N4" s="6"/>
    </row>
    <row r="5" spans="1:15" ht="12.75" customHeight="1" x14ac:dyDescent="0.2">
      <c r="A5" s="391" t="s">
        <v>230</v>
      </c>
      <c r="B5" s="392"/>
      <c r="C5" s="392"/>
      <c r="D5" s="392"/>
      <c r="E5" s="436"/>
      <c r="F5" s="437"/>
      <c r="G5" s="436"/>
      <c r="H5" s="437"/>
      <c r="I5" s="436">
        <v>1</v>
      </c>
      <c r="J5" s="437"/>
      <c r="K5" s="424">
        <v>1</v>
      </c>
      <c r="L5" s="425"/>
      <c r="M5" s="322"/>
    </row>
    <row r="6" spans="1:15" ht="12.75" customHeight="1" x14ac:dyDescent="0.2">
      <c r="A6" s="432" t="s">
        <v>231</v>
      </c>
      <c r="B6" s="433"/>
      <c r="C6" s="433"/>
      <c r="D6" s="433"/>
      <c r="E6" s="436"/>
      <c r="F6" s="437"/>
      <c r="G6" s="436"/>
      <c r="H6" s="437"/>
      <c r="I6" s="436">
        <v>1</v>
      </c>
      <c r="J6" s="437"/>
      <c r="K6" s="424">
        <v>1</v>
      </c>
      <c r="L6" s="425"/>
      <c r="N6" s="6"/>
    </row>
    <row r="7" spans="1:15" x14ac:dyDescent="0.2">
      <c r="A7" s="432" t="s">
        <v>232</v>
      </c>
      <c r="B7" s="433"/>
      <c r="C7" s="433"/>
      <c r="D7" s="433"/>
      <c r="E7" s="436"/>
      <c r="F7" s="437"/>
      <c r="G7" s="436"/>
      <c r="H7" s="437"/>
      <c r="I7" s="436">
        <v>6</v>
      </c>
      <c r="J7" s="437"/>
      <c r="K7" s="424">
        <v>6</v>
      </c>
      <c r="L7" s="425"/>
    </row>
    <row r="8" spans="1:15" x14ac:dyDescent="0.2">
      <c r="A8" s="426" t="s">
        <v>233</v>
      </c>
      <c r="B8" s="427"/>
      <c r="C8" s="427"/>
      <c r="D8" s="427"/>
      <c r="E8" s="443">
        <f>SUM(E5:F7)</f>
        <v>0</v>
      </c>
      <c r="F8" s="443"/>
      <c r="G8" s="443">
        <f>SUM(G5:H7)</f>
        <v>0</v>
      </c>
      <c r="H8" s="443"/>
      <c r="I8" s="443">
        <f>SUM(I5:J7)</f>
        <v>8</v>
      </c>
      <c r="J8" s="443"/>
      <c r="K8" s="443">
        <f>SUM(K5:L7)</f>
        <v>8</v>
      </c>
      <c r="L8" s="443"/>
    </row>
    <row r="9" spans="1:15" s="16" customFormat="1" ht="22.5" customHeight="1" x14ac:dyDescent="0.2">
      <c r="A9" s="417"/>
      <c r="B9" s="418"/>
      <c r="C9" s="418"/>
      <c r="D9" s="418"/>
      <c r="E9" s="418"/>
      <c r="F9" s="418"/>
      <c r="G9" s="418"/>
      <c r="H9" s="418"/>
      <c r="I9" s="418"/>
      <c r="J9" s="418"/>
      <c r="K9" s="418"/>
      <c r="L9" s="419"/>
    </row>
    <row r="10" spans="1:15" x14ac:dyDescent="0.2">
      <c r="A10" s="420" t="s">
        <v>234</v>
      </c>
      <c r="B10" s="421"/>
      <c r="C10" s="421"/>
      <c r="D10" s="421"/>
      <c r="E10" s="421"/>
      <c r="F10" s="421"/>
      <c r="G10" s="421"/>
      <c r="H10" s="421"/>
      <c r="I10" s="421"/>
      <c r="J10" s="421"/>
      <c r="K10" s="421"/>
      <c r="L10" s="422"/>
    </row>
    <row r="11" spans="1:15" x14ac:dyDescent="0.2">
      <c r="A11" s="403" t="s">
        <v>100</v>
      </c>
      <c r="B11" s="404"/>
      <c r="C11" s="404"/>
      <c r="D11" s="404"/>
      <c r="E11" s="376">
        <f>$L$1 - 3</f>
        <v>2017</v>
      </c>
      <c r="F11" s="376"/>
      <c r="G11" s="376">
        <f>$L$1-2</f>
        <v>2018</v>
      </c>
      <c r="H11" s="376"/>
      <c r="I11" s="376">
        <f>$L$1-1</f>
        <v>2019</v>
      </c>
      <c r="J11" s="376"/>
      <c r="K11" s="405">
        <f>$L$1</f>
        <v>2020</v>
      </c>
      <c r="L11" s="406"/>
    </row>
    <row r="12" spans="1:15" x14ac:dyDescent="0.2">
      <c r="A12" s="391" t="s">
        <v>230</v>
      </c>
      <c r="B12" s="392"/>
      <c r="C12" s="392"/>
      <c r="D12" s="392"/>
      <c r="E12" s="423"/>
      <c r="F12" s="423"/>
      <c r="G12" s="423"/>
      <c r="H12" s="423"/>
      <c r="I12" s="423">
        <v>54</v>
      </c>
      <c r="J12" s="423"/>
      <c r="K12" s="424">
        <v>49</v>
      </c>
      <c r="L12" s="425"/>
    </row>
    <row r="13" spans="1:15" x14ac:dyDescent="0.2">
      <c r="A13" s="432" t="s">
        <v>231</v>
      </c>
      <c r="B13" s="433"/>
      <c r="C13" s="433"/>
      <c r="D13" s="433"/>
      <c r="E13" s="423"/>
      <c r="F13" s="423"/>
      <c r="G13" s="423"/>
      <c r="H13" s="423"/>
      <c r="I13" s="423">
        <v>46</v>
      </c>
      <c r="J13" s="423"/>
      <c r="K13" s="424">
        <v>47</v>
      </c>
      <c r="L13" s="425"/>
    </row>
    <row r="14" spans="1:15" x14ac:dyDescent="0.2">
      <c r="A14" s="432" t="s">
        <v>232</v>
      </c>
      <c r="B14" s="433"/>
      <c r="C14" s="433"/>
      <c r="D14" s="433"/>
      <c r="E14" s="436"/>
      <c r="F14" s="437"/>
      <c r="G14" s="436"/>
      <c r="H14" s="437"/>
      <c r="I14" s="436">
        <v>46.5</v>
      </c>
      <c r="J14" s="437"/>
      <c r="K14" s="424">
        <v>47.5</v>
      </c>
      <c r="L14" s="425"/>
    </row>
    <row r="15" spans="1:15" x14ac:dyDescent="0.2">
      <c r="A15" s="426" t="s">
        <v>235</v>
      </c>
      <c r="B15" s="427"/>
      <c r="C15" s="427"/>
      <c r="D15" s="427"/>
      <c r="E15" s="428">
        <f>SUM(E12:F14)/3</f>
        <v>0</v>
      </c>
      <c r="F15" s="428"/>
      <c r="G15" s="428">
        <f>SUM(G12:H14)/3</f>
        <v>0</v>
      </c>
      <c r="H15" s="428"/>
      <c r="I15" s="428">
        <f>SUM(I12:J14)/3</f>
        <v>48.833333333333336</v>
      </c>
      <c r="J15" s="428"/>
      <c r="K15" s="428">
        <f>SUM(K12:L14)/3</f>
        <v>47.833333333333336</v>
      </c>
      <c r="L15" s="431"/>
      <c r="O15" s="47"/>
    </row>
    <row r="16" spans="1:15" ht="32.25" customHeight="1" x14ac:dyDescent="0.2">
      <c r="A16" s="417"/>
      <c r="B16" s="418"/>
      <c r="C16" s="418"/>
      <c r="D16" s="418"/>
      <c r="E16" s="418"/>
      <c r="F16" s="418"/>
      <c r="G16" s="418"/>
      <c r="H16" s="418"/>
      <c r="I16" s="418"/>
      <c r="J16" s="418"/>
      <c r="K16" s="418"/>
      <c r="L16" s="419"/>
    </row>
    <row r="17" spans="1:13" x14ac:dyDescent="0.2">
      <c r="A17" s="420" t="s">
        <v>236</v>
      </c>
      <c r="B17" s="421"/>
      <c r="C17" s="421"/>
      <c r="D17" s="421"/>
      <c r="E17" s="421"/>
      <c r="F17" s="421"/>
      <c r="G17" s="421"/>
      <c r="H17" s="421"/>
      <c r="I17" s="421"/>
      <c r="J17" s="421"/>
      <c r="K17" s="421"/>
      <c r="L17" s="422"/>
    </row>
    <row r="18" spans="1:13" x14ac:dyDescent="0.2">
      <c r="A18" s="403" t="s">
        <v>100</v>
      </c>
      <c r="B18" s="404"/>
      <c r="C18" s="404"/>
      <c r="D18" s="404"/>
      <c r="E18" s="376">
        <f>$L$1 - 3</f>
        <v>2017</v>
      </c>
      <c r="F18" s="376"/>
      <c r="G18" s="376">
        <f>$L$1-2</f>
        <v>2018</v>
      </c>
      <c r="H18" s="376"/>
      <c r="I18" s="376">
        <f>$L$1-1</f>
        <v>2019</v>
      </c>
      <c r="J18" s="376"/>
      <c r="K18" s="405">
        <f>$L$1</f>
        <v>2020</v>
      </c>
      <c r="L18" s="406"/>
    </row>
    <row r="19" spans="1:13" ht="15" customHeight="1" x14ac:dyDescent="0.2">
      <c r="A19" s="391" t="s">
        <v>237</v>
      </c>
      <c r="B19" s="392"/>
      <c r="C19" s="392"/>
      <c r="D19" s="392"/>
      <c r="E19" s="434"/>
      <c r="F19" s="435"/>
      <c r="G19" s="429"/>
      <c r="H19" s="430"/>
      <c r="I19" s="429"/>
      <c r="J19" s="430"/>
      <c r="K19" s="407"/>
      <c r="L19" s="408"/>
      <c r="M19" s="148"/>
    </row>
    <row r="20" spans="1:13" ht="15.75" customHeight="1" thickBot="1" x14ac:dyDescent="0.25">
      <c r="A20" s="409" t="s">
        <v>238</v>
      </c>
      <c r="B20" s="410"/>
      <c r="C20" s="410"/>
      <c r="D20" s="410"/>
      <c r="E20" s="415"/>
      <c r="F20" s="416"/>
      <c r="G20" s="411"/>
      <c r="H20" s="412"/>
      <c r="I20" s="411"/>
      <c r="J20" s="412"/>
      <c r="K20" s="413"/>
      <c r="L20" s="414"/>
      <c r="M20" s="148"/>
    </row>
    <row r="21" spans="1:13" x14ac:dyDescent="0.2">
      <c r="A21" s="305" t="s">
        <v>408</v>
      </c>
      <c r="B21" s="306"/>
      <c r="C21" s="306"/>
      <c r="D21" s="306"/>
      <c r="E21" s="306"/>
      <c r="F21" s="306"/>
      <c r="G21" s="306"/>
      <c r="H21" s="306"/>
      <c r="I21" s="306"/>
      <c r="J21" s="306"/>
      <c r="K21" s="306"/>
      <c r="L21" s="307"/>
    </row>
    <row r="22" spans="1:13" x14ac:dyDescent="0.2">
      <c r="A22" s="397" t="s">
        <v>409</v>
      </c>
      <c r="B22" s="398"/>
      <c r="C22" s="398"/>
      <c r="D22" s="398"/>
      <c r="E22" s="398"/>
      <c r="F22" s="398"/>
      <c r="G22" s="398"/>
      <c r="H22" s="398"/>
      <c r="I22" s="398"/>
      <c r="J22" s="398"/>
      <c r="K22" s="398"/>
      <c r="L22" s="399"/>
    </row>
    <row r="23" spans="1:13" x14ac:dyDescent="0.2">
      <c r="A23" s="52"/>
      <c r="B23" s="53"/>
      <c r="C23" s="53"/>
      <c r="D23" s="53"/>
      <c r="E23" s="53"/>
      <c r="F23" s="53"/>
      <c r="G23" s="53"/>
      <c r="H23" s="53"/>
      <c r="I23" s="53"/>
      <c r="J23" s="53"/>
      <c r="K23" s="53"/>
      <c r="L23" s="54"/>
    </row>
    <row r="24" spans="1:13" ht="13.5" thickBot="1" x14ac:dyDescent="0.25">
      <c r="A24" s="52"/>
      <c r="B24" s="53"/>
      <c r="C24" s="53"/>
      <c r="D24" s="53"/>
      <c r="E24" s="53"/>
      <c r="F24" s="53"/>
      <c r="G24" s="53"/>
      <c r="H24" s="53"/>
      <c r="I24" s="53"/>
      <c r="J24" s="53"/>
      <c r="K24" s="53"/>
      <c r="L24" s="54"/>
    </row>
    <row r="25" spans="1:13" x14ac:dyDescent="0.2">
      <c r="A25" s="400" t="s">
        <v>239</v>
      </c>
      <c r="B25" s="401"/>
      <c r="C25" s="401"/>
      <c r="D25" s="401"/>
      <c r="E25" s="401"/>
      <c r="F25" s="401"/>
      <c r="G25" s="401"/>
      <c r="H25" s="401"/>
      <c r="I25" s="401"/>
      <c r="J25" s="401"/>
      <c r="K25" s="401"/>
      <c r="L25" s="402"/>
    </row>
    <row r="26" spans="1:13" x14ac:dyDescent="0.2">
      <c r="A26" s="403" t="s">
        <v>100</v>
      </c>
      <c r="B26" s="404"/>
      <c r="C26" s="404"/>
      <c r="D26" s="404"/>
      <c r="E26" s="376">
        <f>$L$1 - 3</f>
        <v>2017</v>
      </c>
      <c r="F26" s="376"/>
      <c r="G26" s="376">
        <f>$L$1-2</f>
        <v>2018</v>
      </c>
      <c r="H26" s="376"/>
      <c r="I26" s="376">
        <f>$L$1-1</f>
        <v>2019</v>
      </c>
      <c r="J26" s="376"/>
      <c r="K26" s="405">
        <f>$L$1</f>
        <v>2020</v>
      </c>
      <c r="L26" s="406"/>
    </row>
    <row r="27" spans="1:13" ht="12.75" customHeight="1" x14ac:dyDescent="0.2">
      <c r="A27" s="391" t="s">
        <v>240</v>
      </c>
      <c r="B27" s="392"/>
      <c r="C27" s="392"/>
      <c r="D27" s="392"/>
      <c r="E27" s="393"/>
      <c r="F27" s="394"/>
      <c r="G27" s="393"/>
      <c r="H27" s="394"/>
      <c r="I27" s="393">
        <v>235295.18</v>
      </c>
      <c r="J27" s="394"/>
      <c r="K27" s="389">
        <v>291060.63</v>
      </c>
      <c r="L27" s="390"/>
    </row>
    <row r="28" spans="1:13" ht="12.75" customHeight="1" x14ac:dyDescent="0.2">
      <c r="A28" s="391" t="s">
        <v>241</v>
      </c>
      <c r="B28" s="392"/>
      <c r="C28" s="392"/>
      <c r="D28" s="392"/>
      <c r="E28" s="393"/>
      <c r="F28" s="394"/>
      <c r="G28" s="393"/>
      <c r="H28" s="394"/>
      <c r="I28" s="393">
        <v>100</v>
      </c>
      <c r="J28" s="394"/>
      <c r="K28" s="389">
        <v>500</v>
      </c>
      <c r="L28" s="390"/>
    </row>
    <row r="29" spans="1:13" ht="12.75" customHeight="1" thickBot="1" x14ac:dyDescent="0.25">
      <c r="A29" s="385" t="s">
        <v>242</v>
      </c>
      <c r="B29" s="386"/>
      <c r="C29" s="386"/>
      <c r="D29" s="386"/>
      <c r="E29" s="387"/>
      <c r="F29" s="388"/>
      <c r="G29" s="387"/>
      <c r="H29" s="388"/>
      <c r="I29" s="387">
        <v>30</v>
      </c>
      <c r="J29" s="388"/>
      <c r="K29" s="395">
        <v>202</v>
      </c>
      <c r="L29" s="396"/>
    </row>
    <row r="30" spans="1:13" x14ac:dyDescent="0.2">
      <c r="A30" s="52"/>
      <c r="B30" s="53"/>
      <c r="C30" s="53"/>
      <c r="D30" s="53"/>
      <c r="E30" s="53"/>
      <c r="F30" s="53"/>
      <c r="G30" s="53"/>
      <c r="H30" s="53"/>
      <c r="I30" s="53"/>
      <c r="J30" s="53"/>
      <c r="K30" s="53"/>
      <c r="L30" s="54"/>
    </row>
    <row r="31" spans="1:13" ht="13.5" thickBot="1" x14ac:dyDescent="0.25">
      <c r="A31" s="52"/>
      <c r="B31" s="53"/>
      <c r="C31" s="53"/>
      <c r="D31" s="53"/>
      <c r="E31" s="53"/>
      <c r="F31" s="53"/>
      <c r="G31" s="53"/>
      <c r="H31" s="53"/>
      <c r="I31" s="53"/>
      <c r="J31" s="53"/>
      <c r="K31" s="53"/>
      <c r="L31" s="54"/>
    </row>
    <row r="32" spans="1:13" x14ac:dyDescent="0.2">
      <c r="A32" s="377" t="s">
        <v>243</v>
      </c>
      <c r="B32" s="378"/>
      <c r="C32" s="378"/>
      <c r="D32" s="378"/>
      <c r="E32" s="378"/>
      <c r="F32" s="378"/>
      <c r="G32" s="378"/>
      <c r="H32" s="378"/>
      <c r="I32" s="378"/>
      <c r="J32" s="378"/>
      <c r="K32" s="378"/>
      <c r="L32" s="379"/>
    </row>
    <row r="33" spans="1:13" x14ac:dyDescent="0.2">
      <c r="A33" s="373" t="s">
        <v>100</v>
      </c>
      <c r="B33" s="374"/>
      <c r="C33" s="374"/>
      <c r="D33" s="375"/>
      <c r="E33" s="376">
        <f>$L$1-3</f>
        <v>2017</v>
      </c>
      <c r="F33" s="376"/>
      <c r="G33" s="376">
        <f>$L$1-2</f>
        <v>2018</v>
      </c>
      <c r="H33" s="376"/>
      <c r="I33" s="376">
        <f>$L$1-1</f>
        <v>2019</v>
      </c>
      <c r="J33" s="376"/>
      <c r="K33" s="376">
        <f>$L$1</f>
        <v>2020</v>
      </c>
      <c r="L33" s="380"/>
    </row>
    <row r="34" spans="1:13" ht="12.75" customHeight="1" x14ac:dyDescent="0.2">
      <c r="A34" s="355" t="s">
        <v>244</v>
      </c>
      <c r="B34" s="356"/>
      <c r="C34" s="356"/>
      <c r="D34" s="357"/>
      <c r="E34" s="338" t="e">
        <f>E27/'Economico Patrimoniale'!E19</f>
        <v>#DIV/0!</v>
      </c>
      <c r="F34" s="338"/>
      <c r="G34" s="338" t="e">
        <f>G27/'Economico Patrimoniale'!G19</f>
        <v>#DIV/0!</v>
      </c>
      <c r="H34" s="338"/>
      <c r="I34" s="338">
        <f>I27/'Economico Patrimoniale'!I19</f>
        <v>0.20640055893679482</v>
      </c>
      <c r="J34" s="338"/>
      <c r="K34" s="359">
        <f>K27/'Economico Patrimoniale'!K19</f>
        <v>0.22266466479535219</v>
      </c>
      <c r="L34" s="341"/>
    </row>
    <row r="35" spans="1:13" ht="12.75" customHeight="1" x14ac:dyDescent="0.2">
      <c r="A35" s="344" t="s">
        <v>205</v>
      </c>
      <c r="B35" s="345"/>
      <c r="C35" s="345"/>
      <c r="D35" s="346"/>
      <c r="E35" s="338"/>
      <c r="F35" s="338"/>
      <c r="G35" s="338"/>
      <c r="H35" s="338"/>
      <c r="I35" s="338"/>
      <c r="J35" s="338"/>
      <c r="K35" s="359"/>
      <c r="L35" s="341"/>
    </row>
    <row r="36" spans="1:13" ht="12.75" customHeight="1" x14ac:dyDescent="0.2">
      <c r="A36" s="352" t="s">
        <v>245</v>
      </c>
      <c r="B36" s="353"/>
      <c r="C36" s="353"/>
      <c r="D36" s="354"/>
      <c r="E36" s="338"/>
      <c r="F36" s="338"/>
      <c r="G36" s="338"/>
      <c r="H36" s="338"/>
      <c r="I36" s="338"/>
      <c r="J36" s="338"/>
      <c r="K36" s="359"/>
      <c r="L36" s="341"/>
    </row>
    <row r="37" spans="1:13" ht="12.75" customHeight="1" x14ac:dyDescent="0.2">
      <c r="A37" s="355" t="s">
        <v>246</v>
      </c>
      <c r="B37" s="356"/>
      <c r="C37" s="356"/>
      <c r="D37" s="357"/>
      <c r="E37" s="381" t="e">
        <f>E27/E8</f>
        <v>#DIV/0!</v>
      </c>
      <c r="F37" s="382"/>
      <c r="G37" s="381" t="e">
        <f>G27/G8</f>
        <v>#DIV/0!</v>
      </c>
      <c r="H37" s="382"/>
      <c r="I37" s="381">
        <f>I27/I8</f>
        <v>29411.897499999999</v>
      </c>
      <c r="J37" s="382"/>
      <c r="K37" s="365">
        <f>K27/K8</f>
        <v>36382.578750000001</v>
      </c>
      <c r="L37" s="366"/>
    </row>
    <row r="38" spans="1:13" ht="12.75" customHeight="1" x14ac:dyDescent="0.2">
      <c r="A38" s="344" t="s">
        <v>205</v>
      </c>
      <c r="B38" s="345"/>
      <c r="C38" s="345"/>
      <c r="D38" s="346"/>
      <c r="E38" s="383"/>
      <c r="F38" s="384"/>
      <c r="G38" s="383"/>
      <c r="H38" s="384"/>
      <c r="I38" s="383"/>
      <c r="J38" s="384"/>
      <c r="K38" s="367"/>
      <c r="L38" s="368"/>
    </row>
    <row r="39" spans="1:13" ht="12.75" customHeight="1" x14ac:dyDescent="0.2">
      <c r="A39" s="352" t="s">
        <v>247</v>
      </c>
      <c r="B39" s="353"/>
      <c r="C39" s="353"/>
      <c r="D39" s="354"/>
      <c r="E39" s="383"/>
      <c r="F39" s="384"/>
      <c r="G39" s="383"/>
      <c r="H39" s="384"/>
      <c r="I39" s="383"/>
      <c r="J39" s="384"/>
      <c r="K39" s="367"/>
      <c r="L39" s="368"/>
    </row>
    <row r="40" spans="1:13" ht="12.75" customHeight="1" x14ac:dyDescent="0.2">
      <c r="A40" s="335" t="s">
        <v>248</v>
      </c>
      <c r="B40" s="336"/>
      <c r="C40" s="336"/>
      <c r="D40" s="337"/>
      <c r="E40" s="361" t="e">
        <f>E27/Caratteristiche!G5</f>
        <v>#DIV/0!</v>
      </c>
      <c r="F40" s="362"/>
      <c r="G40" s="361" t="e">
        <f>G27/Caratteristiche!I5</f>
        <v>#DIV/0!</v>
      </c>
      <c r="H40" s="362"/>
      <c r="I40" s="361">
        <f>I27/Caratteristiche!K5</f>
        <v>229.55627317073171</v>
      </c>
      <c r="J40" s="362"/>
      <c r="K40" s="365">
        <f>K27/Caratteristiche!M5</f>
        <v>283.96159024390244</v>
      </c>
      <c r="L40" s="366"/>
    </row>
    <row r="41" spans="1:13" ht="12.75" customHeight="1" x14ac:dyDescent="0.2">
      <c r="A41" s="344" t="s">
        <v>205</v>
      </c>
      <c r="B41" s="345"/>
      <c r="C41" s="345"/>
      <c r="D41" s="346"/>
      <c r="E41" s="363"/>
      <c r="F41" s="358"/>
      <c r="G41" s="363"/>
      <c r="H41" s="358"/>
      <c r="I41" s="363"/>
      <c r="J41" s="358"/>
      <c r="K41" s="367"/>
      <c r="L41" s="368"/>
    </row>
    <row r="42" spans="1:13" ht="13.5" customHeight="1" x14ac:dyDescent="0.2">
      <c r="A42" s="352" t="s">
        <v>99</v>
      </c>
      <c r="B42" s="353"/>
      <c r="C42" s="353"/>
      <c r="D42" s="354"/>
      <c r="E42" s="363"/>
      <c r="F42" s="358"/>
      <c r="G42" s="363"/>
      <c r="H42" s="358"/>
      <c r="I42" s="363"/>
      <c r="J42" s="358"/>
      <c r="K42" s="367"/>
      <c r="L42" s="368"/>
    </row>
    <row r="43" spans="1:13" ht="12.75" customHeight="1" x14ac:dyDescent="0.2">
      <c r="A43" s="335" t="s">
        <v>249</v>
      </c>
      <c r="B43" s="336"/>
      <c r="C43" s="336"/>
      <c r="D43" s="337"/>
      <c r="E43" s="364" t="e">
        <f>Caratteristiche!G5/Organizzazione!E8</f>
        <v>#DIV/0!</v>
      </c>
      <c r="F43" s="364"/>
      <c r="G43" s="364" t="e">
        <f>Caratteristiche!I5/Organizzazione!G8</f>
        <v>#DIV/0!</v>
      </c>
      <c r="H43" s="364"/>
      <c r="I43" s="364">
        <f>Caratteristiche!K5/Organizzazione!I8</f>
        <v>128.125</v>
      </c>
      <c r="J43" s="364"/>
      <c r="K43" s="369">
        <f>Caratteristiche!M5/Organizzazione!K8</f>
        <v>128.125</v>
      </c>
      <c r="L43" s="370"/>
    </row>
    <row r="44" spans="1:13" ht="12.75" customHeight="1" x14ac:dyDescent="0.2">
      <c r="A44" s="344" t="s">
        <v>99</v>
      </c>
      <c r="B44" s="345"/>
      <c r="C44" s="345"/>
      <c r="D44" s="346"/>
      <c r="E44" s="364"/>
      <c r="F44" s="364"/>
      <c r="G44" s="364"/>
      <c r="H44" s="364"/>
      <c r="I44" s="364"/>
      <c r="J44" s="364"/>
      <c r="K44" s="371"/>
      <c r="L44" s="372"/>
      <c r="M44" s="57"/>
    </row>
    <row r="45" spans="1:13" ht="12.75" customHeight="1" x14ac:dyDescent="0.2">
      <c r="A45" s="352" t="s">
        <v>247</v>
      </c>
      <c r="B45" s="353"/>
      <c r="C45" s="353"/>
      <c r="D45" s="354"/>
      <c r="E45" s="364"/>
      <c r="F45" s="364"/>
      <c r="G45" s="364"/>
      <c r="H45" s="364"/>
      <c r="I45" s="364"/>
      <c r="J45" s="364"/>
      <c r="K45" s="371"/>
      <c r="L45" s="372"/>
    </row>
    <row r="46" spans="1:13" ht="12.75" customHeight="1" x14ac:dyDescent="0.2">
      <c r="A46" s="355" t="s">
        <v>250</v>
      </c>
      <c r="B46" s="356"/>
      <c r="C46" s="356"/>
      <c r="D46" s="357"/>
      <c r="E46" s="338" t="e">
        <f>E5/E8</f>
        <v>#DIV/0!</v>
      </c>
      <c r="F46" s="338"/>
      <c r="G46" s="338" t="e">
        <f>G5/G8</f>
        <v>#DIV/0!</v>
      </c>
      <c r="H46" s="338"/>
      <c r="I46" s="338">
        <f>I5/I8</f>
        <v>0.125</v>
      </c>
      <c r="J46" s="338"/>
      <c r="K46" s="359">
        <f>K5/K8</f>
        <v>0.125</v>
      </c>
      <c r="L46" s="341"/>
    </row>
    <row r="47" spans="1:13" ht="12.75" customHeight="1" x14ac:dyDescent="0.2">
      <c r="A47" s="344" t="s">
        <v>251</v>
      </c>
      <c r="B47" s="345"/>
      <c r="C47" s="345"/>
      <c r="D47" s="346"/>
      <c r="E47" s="338"/>
      <c r="F47" s="338"/>
      <c r="G47" s="338"/>
      <c r="H47" s="338"/>
      <c r="I47" s="338"/>
      <c r="J47" s="338"/>
      <c r="K47" s="359"/>
      <c r="L47" s="341"/>
    </row>
    <row r="48" spans="1:13" ht="12.75" customHeight="1" x14ac:dyDescent="0.2">
      <c r="A48" s="352" t="s">
        <v>247</v>
      </c>
      <c r="B48" s="353"/>
      <c r="C48" s="353"/>
      <c r="D48" s="354"/>
      <c r="E48" s="338"/>
      <c r="F48" s="338"/>
      <c r="G48" s="338"/>
      <c r="H48" s="338"/>
      <c r="I48" s="338"/>
      <c r="J48" s="338"/>
      <c r="K48" s="359"/>
      <c r="L48" s="341"/>
    </row>
    <row r="49" spans="1:12" ht="12.75" customHeight="1" x14ac:dyDescent="0.2">
      <c r="A49" s="335" t="s">
        <v>252</v>
      </c>
      <c r="B49" s="336"/>
      <c r="C49" s="336"/>
      <c r="D49" s="337"/>
      <c r="E49" s="338" t="e">
        <f>E6/E8</f>
        <v>#DIV/0!</v>
      </c>
      <c r="F49" s="338"/>
      <c r="G49" s="338" t="e">
        <f>G6/G8</f>
        <v>#DIV/0!</v>
      </c>
      <c r="H49" s="338"/>
      <c r="I49" s="338">
        <f>I6/I8</f>
        <v>0.125</v>
      </c>
      <c r="J49" s="338"/>
      <c r="K49" s="359">
        <f>K6/K8</f>
        <v>0.125</v>
      </c>
      <c r="L49" s="341"/>
    </row>
    <row r="50" spans="1:12" ht="12.75" customHeight="1" x14ac:dyDescent="0.2">
      <c r="A50" s="344" t="s">
        <v>253</v>
      </c>
      <c r="B50" s="345"/>
      <c r="C50" s="345"/>
      <c r="D50" s="346"/>
      <c r="E50" s="338"/>
      <c r="F50" s="338"/>
      <c r="G50" s="338"/>
      <c r="H50" s="338"/>
      <c r="I50" s="338"/>
      <c r="J50" s="338"/>
      <c r="K50" s="359"/>
      <c r="L50" s="341"/>
    </row>
    <row r="51" spans="1:12" ht="13.5" customHeight="1" x14ac:dyDescent="0.2">
      <c r="A51" s="360" t="s">
        <v>247</v>
      </c>
      <c r="B51" s="345"/>
      <c r="C51" s="345"/>
      <c r="D51" s="346"/>
      <c r="E51" s="338"/>
      <c r="F51" s="338"/>
      <c r="G51" s="338"/>
      <c r="H51" s="338"/>
      <c r="I51" s="338"/>
      <c r="J51" s="338"/>
      <c r="K51" s="359"/>
      <c r="L51" s="341"/>
    </row>
    <row r="52" spans="1:12" ht="13.15" customHeight="1" x14ac:dyDescent="0.2">
      <c r="A52" s="355" t="s">
        <v>254</v>
      </c>
      <c r="B52" s="356"/>
      <c r="C52" s="356"/>
      <c r="D52" s="357"/>
      <c r="E52" s="338" t="e">
        <f>E29/E28</f>
        <v>#DIV/0!</v>
      </c>
      <c r="F52" s="338"/>
      <c r="G52" s="338" t="e">
        <f>G29/G28</f>
        <v>#DIV/0!</v>
      </c>
      <c r="H52" s="338"/>
      <c r="I52" s="338">
        <f>I29/I28</f>
        <v>0.3</v>
      </c>
      <c r="J52" s="338"/>
      <c r="K52" s="340">
        <f>K29/K28</f>
        <v>0.40400000000000003</v>
      </c>
      <c r="L52" s="341"/>
    </row>
    <row r="53" spans="1:12" ht="13.15" customHeight="1" x14ac:dyDescent="0.2">
      <c r="A53" s="344" t="s">
        <v>255</v>
      </c>
      <c r="B53" s="345"/>
      <c r="C53" s="345"/>
      <c r="D53" s="346"/>
      <c r="E53" s="338"/>
      <c r="F53" s="338"/>
      <c r="G53" s="338"/>
      <c r="H53" s="338"/>
      <c r="I53" s="338"/>
      <c r="J53" s="338"/>
      <c r="K53" s="340"/>
      <c r="L53" s="341"/>
    </row>
    <row r="54" spans="1:12" ht="13.15" customHeight="1" x14ac:dyDescent="0.2">
      <c r="A54" s="352" t="s">
        <v>256</v>
      </c>
      <c r="B54" s="353"/>
      <c r="C54" s="353"/>
      <c r="D54" s="354"/>
      <c r="E54" s="338"/>
      <c r="F54" s="338"/>
      <c r="G54" s="338"/>
      <c r="H54" s="338"/>
      <c r="I54" s="338"/>
      <c r="J54" s="338"/>
      <c r="K54" s="340"/>
      <c r="L54" s="341"/>
    </row>
    <row r="55" spans="1:12" ht="13.15" customHeight="1" x14ac:dyDescent="0.2">
      <c r="A55" s="355" t="s">
        <v>257</v>
      </c>
      <c r="B55" s="356"/>
      <c r="C55" s="356"/>
      <c r="D55" s="357"/>
      <c r="E55" s="358" t="e">
        <f>E29/E8</f>
        <v>#DIV/0!</v>
      </c>
      <c r="F55" s="358"/>
      <c r="G55" s="358" t="e">
        <f>G29/G8</f>
        <v>#DIV/0!</v>
      </c>
      <c r="H55" s="358"/>
      <c r="I55" s="358">
        <f>I29/I8</f>
        <v>3.75</v>
      </c>
      <c r="J55" s="358"/>
      <c r="K55" s="350">
        <f>K28/K8</f>
        <v>62.5</v>
      </c>
      <c r="L55" s="351"/>
    </row>
    <row r="56" spans="1:12" ht="13.15" customHeight="1" x14ac:dyDescent="0.2">
      <c r="A56" s="344" t="s">
        <v>258</v>
      </c>
      <c r="B56" s="345"/>
      <c r="C56" s="345"/>
      <c r="D56" s="346"/>
      <c r="E56" s="358"/>
      <c r="F56" s="358"/>
      <c r="G56" s="358"/>
      <c r="H56" s="358"/>
      <c r="I56" s="358"/>
      <c r="J56" s="358"/>
      <c r="K56" s="350"/>
      <c r="L56" s="351"/>
    </row>
    <row r="57" spans="1:12" ht="13.15" customHeight="1" x14ac:dyDescent="0.2">
      <c r="A57" s="352" t="s">
        <v>247</v>
      </c>
      <c r="B57" s="353"/>
      <c r="C57" s="353"/>
      <c r="D57" s="354"/>
      <c r="E57" s="358"/>
      <c r="F57" s="358"/>
      <c r="G57" s="358"/>
      <c r="H57" s="358"/>
      <c r="I57" s="358"/>
      <c r="J57" s="358"/>
      <c r="K57" s="350"/>
      <c r="L57" s="351"/>
    </row>
    <row r="58" spans="1:12" ht="13.15" customHeight="1" x14ac:dyDescent="0.2">
      <c r="A58" s="335" t="s">
        <v>259</v>
      </c>
      <c r="B58" s="336"/>
      <c r="C58" s="336"/>
      <c r="D58" s="337"/>
      <c r="E58" s="338" t="e">
        <f>E29/E27</f>
        <v>#DIV/0!</v>
      </c>
      <c r="F58" s="338"/>
      <c r="G58" s="338" t="e">
        <f>G29/G27</f>
        <v>#DIV/0!</v>
      </c>
      <c r="H58" s="338"/>
      <c r="I58" s="338">
        <f>I29/I27</f>
        <v>1.274994243400991E-4</v>
      </c>
      <c r="J58" s="338"/>
      <c r="K58" s="340">
        <f>K28/K27</f>
        <v>1.7178551424148294E-3</v>
      </c>
      <c r="L58" s="341"/>
    </row>
    <row r="59" spans="1:12" ht="13.15" customHeight="1" x14ac:dyDescent="0.2">
      <c r="A59" s="344" t="s">
        <v>258</v>
      </c>
      <c r="B59" s="345"/>
      <c r="C59" s="345"/>
      <c r="D59" s="346"/>
      <c r="E59" s="338"/>
      <c r="F59" s="338"/>
      <c r="G59" s="338"/>
      <c r="H59" s="338"/>
      <c r="I59" s="338"/>
      <c r="J59" s="338"/>
      <c r="K59" s="340"/>
      <c r="L59" s="341"/>
    </row>
    <row r="60" spans="1:12" ht="13.9" customHeight="1" thickBot="1" x14ac:dyDescent="0.25">
      <c r="A60" s="347" t="s">
        <v>205</v>
      </c>
      <c r="B60" s="348"/>
      <c r="C60" s="348"/>
      <c r="D60" s="349"/>
      <c r="E60" s="339"/>
      <c r="F60" s="339"/>
      <c r="G60" s="339"/>
      <c r="H60" s="339"/>
      <c r="I60" s="339"/>
      <c r="J60" s="339"/>
      <c r="K60" s="342"/>
      <c r="L60" s="343"/>
    </row>
    <row r="63" spans="1:12" x14ac:dyDescent="0.2">
      <c r="A63" s="334"/>
      <c r="B63" s="334"/>
      <c r="C63" s="334"/>
      <c r="D63" s="334"/>
      <c r="E63" s="334"/>
      <c r="F63" s="334"/>
      <c r="G63" s="334"/>
      <c r="H63" s="334"/>
      <c r="I63" s="334"/>
      <c r="J63" s="334"/>
      <c r="K63" s="334"/>
      <c r="L63" s="334"/>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G13:H13"/>
    <mergeCell ref="G14:H14"/>
    <mergeCell ref="I14:J14"/>
    <mergeCell ref="I13:J13"/>
    <mergeCell ref="K13:L13"/>
    <mergeCell ref="A12:D12"/>
    <mergeCell ref="A9:L9"/>
    <mergeCell ref="A7:D7"/>
    <mergeCell ref="E7:F7"/>
    <mergeCell ref="G7:H7"/>
    <mergeCell ref="I7:J7"/>
    <mergeCell ref="A10:L10"/>
    <mergeCell ref="A6:D6"/>
    <mergeCell ref="E6:F6"/>
    <mergeCell ref="K6:L6"/>
    <mergeCell ref="E12:F12"/>
    <mergeCell ref="E13:F13"/>
    <mergeCell ref="E14:F14"/>
    <mergeCell ref="A16:L16"/>
    <mergeCell ref="A17:L17"/>
    <mergeCell ref="G12:H12"/>
    <mergeCell ref="I12:J12"/>
    <mergeCell ref="K14:L14"/>
    <mergeCell ref="A15:D15"/>
    <mergeCell ref="E15:F15"/>
    <mergeCell ref="G15:H15"/>
    <mergeCell ref="G19:H19"/>
    <mergeCell ref="A18:D18"/>
    <mergeCell ref="E18:F18"/>
    <mergeCell ref="G18:H18"/>
    <mergeCell ref="I18:J18"/>
    <mergeCell ref="I15:J15"/>
    <mergeCell ref="K15:L15"/>
    <mergeCell ref="A14:D14"/>
    <mergeCell ref="I19:J19"/>
    <mergeCell ref="E19:F19"/>
    <mergeCell ref="A22:L22"/>
    <mergeCell ref="A25:L25"/>
    <mergeCell ref="A26:D26"/>
    <mergeCell ref="E26:F26"/>
    <mergeCell ref="G26:H26"/>
    <mergeCell ref="I26:J26"/>
    <mergeCell ref="K26:L26"/>
    <mergeCell ref="K18:L18"/>
    <mergeCell ref="K19:L19"/>
    <mergeCell ref="A20:D20"/>
    <mergeCell ref="G20:H20"/>
    <mergeCell ref="I20:J20"/>
    <mergeCell ref="K20:L20"/>
    <mergeCell ref="A19:D19"/>
    <mergeCell ref="E20:F20"/>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7"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20" zoomScaleNormal="100" workbookViewId="0">
      <selection activeCell="Q16" sqref="Q16"/>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526"/>
      <c r="B1" s="527"/>
      <c r="C1" s="527"/>
      <c r="D1" s="527"/>
      <c r="E1" s="527"/>
      <c r="F1" s="527"/>
      <c r="G1" s="527"/>
      <c r="H1" s="527"/>
      <c r="I1" s="527"/>
      <c r="J1" s="527"/>
      <c r="K1" s="527"/>
      <c r="L1" s="527"/>
      <c r="M1" s="3" t="s">
        <v>97</v>
      </c>
      <c r="N1" s="4">
        <v>2020</v>
      </c>
    </row>
    <row r="2" spans="1:15" ht="24.75" customHeight="1" thickBot="1" x14ac:dyDescent="0.25">
      <c r="A2" s="528" t="s">
        <v>98</v>
      </c>
      <c r="B2" s="441"/>
      <c r="C2" s="441"/>
      <c r="D2" s="441"/>
      <c r="E2" s="441"/>
      <c r="F2" s="441"/>
      <c r="G2" s="441"/>
      <c r="H2" s="441"/>
      <c r="I2" s="441"/>
      <c r="J2" s="441"/>
      <c r="K2" s="441"/>
      <c r="L2" s="441"/>
      <c r="M2" s="441"/>
      <c r="N2" s="529"/>
    </row>
    <row r="3" spans="1:15" ht="13.5" customHeight="1" x14ac:dyDescent="0.2">
      <c r="A3" s="400" t="s">
        <v>99</v>
      </c>
      <c r="B3" s="401"/>
      <c r="C3" s="401"/>
      <c r="D3" s="401"/>
      <c r="E3" s="401"/>
      <c r="F3" s="401"/>
      <c r="G3" s="401"/>
      <c r="H3" s="401"/>
      <c r="I3" s="401"/>
      <c r="J3" s="401"/>
      <c r="K3" s="401"/>
      <c r="L3" s="401"/>
      <c r="M3" s="401"/>
      <c r="N3" s="402"/>
    </row>
    <row r="4" spans="1:15" ht="15" customHeight="1" x14ac:dyDescent="0.2">
      <c r="A4" s="524" t="s">
        <v>100</v>
      </c>
      <c r="B4" s="525"/>
      <c r="C4" s="525"/>
      <c r="D4" s="525"/>
      <c r="E4" s="525"/>
      <c r="F4" s="525"/>
      <c r="G4" s="465">
        <f>N1 - 3</f>
        <v>2017</v>
      </c>
      <c r="H4" s="465"/>
      <c r="I4" s="465">
        <f>N1-2</f>
        <v>2018</v>
      </c>
      <c r="J4" s="465"/>
      <c r="K4" s="465">
        <f>N1-1</f>
        <v>2019</v>
      </c>
      <c r="L4" s="465"/>
      <c r="M4" s="530">
        <v>2020</v>
      </c>
      <c r="N4" s="531"/>
      <c r="O4" s="6"/>
    </row>
    <row r="5" spans="1:15" ht="12.75" customHeight="1" x14ac:dyDescent="0.2">
      <c r="A5" s="521" t="s">
        <v>101</v>
      </c>
      <c r="B5" s="522"/>
      <c r="C5" s="522"/>
      <c r="D5" s="522"/>
      <c r="E5" s="522"/>
      <c r="F5" s="522"/>
      <c r="G5" s="533"/>
      <c r="H5" s="534"/>
      <c r="I5" s="523"/>
      <c r="J5" s="523"/>
      <c r="K5" s="523">
        <v>1025</v>
      </c>
      <c r="L5" s="523"/>
      <c r="M5" s="472">
        <v>1025</v>
      </c>
      <c r="N5" s="473"/>
      <c r="O5" s="322"/>
    </row>
    <row r="6" spans="1:15" ht="12.75" customHeight="1" x14ac:dyDescent="0.2">
      <c r="A6" s="495" t="s">
        <v>102</v>
      </c>
      <c r="B6" s="496"/>
      <c r="C6" s="496"/>
      <c r="D6" s="496"/>
      <c r="E6" s="496"/>
      <c r="F6" s="496"/>
      <c r="G6" s="490"/>
      <c r="H6" s="491"/>
      <c r="I6" s="517"/>
      <c r="J6" s="517"/>
      <c r="K6" s="517">
        <v>45</v>
      </c>
      <c r="L6" s="517"/>
      <c r="M6" s="472">
        <v>45</v>
      </c>
      <c r="N6" s="473"/>
      <c r="O6" s="6"/>
    </row>
    <row r="7" spans="1:15" hidden="1" x14ac:dyDescent="0.2">
      <c r="A7" s="498"/>
      <c r="B7" s="499"/>
      <c r="C7" s="499"/>
      <c r="D7" s="499"/>
      <c r="E7" s="499"/>
      <c r="F7" s="499"/>
      <c r="G7" s="499"/>
      <c r="H7" s="499"/>
      <c r="I7" s="499"/>
      <c r="J7" s="499"/>
      <c r="K7" s="499"/>
      <c r="L7" s="499"/>
      <c r="M7" s="499"/>
      <c r="N7" s="532"/>
    </row>
    <row r="8" spans="1:15" ht="13.15" customHeight="1" x14ac:dyDescent="0.2">
      <c r="A8" s="524" t="s">
        <v>100</v>
      </c>
      <c r="B8" s="525"/>
      <c r="C8" s="525"/>
      <c r="D8" s="525"/>
      <c r="E8" s="525"/>
      <c r="F8" s="525"/>
      <c r="G8" s="465">
        <f>N1-3</f>
        <v>2017</v>
      </c>
      <c r="H8" s="465"/>
      <c r="I8" s="465">
        <f>N1-2</f>
        <v>2018</v>
      </c>
      <c r="J8" s="465"/>
      <c r="K8" s="465">
        <f>N1-1</f>
        <v>2019</v>
      </c>
      <c r="L8" s="514"/>
      <c r="M8" s="465">
        <v>2020</v>
      </c>
      <c r="N8" s="520"/>
    </row>
    <row r="9" spans="1:15" ht="15" customHeight="1" x14ac:dyDescent="0.2">
      <c r="A9" s="518" t="s">
        <v>103</v>
      </c>
      <c r="B9" s="468"/>
      <c r="C9" s="468"/>
      <c r="D9" s="468"/>
      <c r="E9" s="468"/>
      <c r="F9" s="468"/>
      <c r="G9" s="507"/>
      <c r="H9" s="508"/>
      <c r="I9" s="519"/>
      <c r="J9" s="519"/>
      <c r="K9" s="519">
        <v>3</v>
      </c>
      <c r="L9" s="519"/>
      <c r="M9" s="472">
        <v>3</v>
      </c>
      <c r="N9" s="473"/>
    </row>
    <row r="10" spans="1:15" ht="15" customHeight="1" x14ac:dyDescent="0.2">
      <c r="A10" s="495" t="s">
        <v>104</v>
      </c>
      <c r="B10" s="496"/>
      <c r="C10" s="496"/>
      <c r="D10" s="496"/>
      <c r="E10" s="496"/>
      <c r="F10" s="496"/>
      <c r="G10" s="490"/>
      <c r="H10" s="491"/>
      <c r="I10" s="517"/>
      <c r="J10" s="517"/>
      <c r="K10" s="517">
        <v>20</v>
      </c>
      <c r="L10" s="517"/>
      <c r="M10" s="472">
        <v>20</v>
      </c>
      <c r="N10" s="473"/>
    </row>
    <row r="11" spans="1:15" ht="13.15" customHeight="1" x14ac:dyDescent="0.2">
      <c r="A11" s="495" t="s">
        <v>105</v>
      </c>
      <c r="B11" s="496"/>
      <c r="C11" s="496"/>
      <c r="D11" s="496"/>
      <c r="E11" s="496"/>
      <c r="F11" s="496"/>
      <c r="G11" s="490"/>
      <c r="H11" s="491"/>
      <c r="I11" s="517"/>
      <c r="J11" s="490"/>
      <c r="K11" s="517">
        <v>35</v>
      </c>
      <c r="L11" s="490"/>
      <c r="M11" s="472">
        <v>35</v>
      </c>
      <c r="N11" s="473"/>
    </row>
    <row r="12" spans="1:15" ht="15" customHeight="1" x14ac:dyDescent="0.2">
      <c r="A12" s="498" t="s">
        <v>106</v>
      </c>
      <c r="B12" s="499"/>
      <c r="C12" s="499"/>
      <c r="D12" s="499"/>
      <c r="E12" s="499"/>
      <c r="F12" s="499"/>
      <c r="G12" s="501"/>
      <c r="H12" s="502"/>
      <c r="I12" s="492"/>
      <c r="J12" s="492"/>
      <c r="K12" s="492">
        <v>25</v>
      </c>
      <c r="L12" s="492"/>
      <c r="M12" s="472">
        <v>25</v>
      </c>
      <c r="N12" s="473"/>
    </row>
    <row r="13" spans="1:15" s="8" customFormat="1" ht="12.75" customHeight="1" x14ac:dyDescent="0.15">
      <c r="A13" s="512" t="s">
        <v>107</v>
      </c>
      <c r="B13" s="513"/>
      <c r="C13" s="513"/>
      <c r="D13" s="513"/>
      <c r="E13" s="513"/>
      <c r="F13" s="513"/>
      <c r="G13" s="465">
        <f>N1-3</f>
        <v>2017</v>
      </c>
      <c r="H13" s="465"/>
      <c r="I13" s="465">
        <f>N1-2</f>
        <v>2018</v>
      </c>
      <c r="J13" s="465"/>
      <c r="K13" s="465">
        <f>N1-1</f>
        <v>2019</v>
      </c>
      <c r="L13" s="465"/>
      <c r="M13" s="516">
        <f>N1</f>
        <v>2020</v>
      </c>
      <c r="N13" s="467"/>
      <c r="O13" s="7"/>
    </row>
    <row r="14" spans="1:15" ht="12.75" customHeight="1" x14ac:dyDescent="0.2">
      <c r="A14" s="504" t="s">
        <v>108</v>
      </c>
      <c r="B14" s="505"/>
      <c r="C14" s="505"/>
      <c r="D14" s="505"/>
      <c r="E14" s="506" t="s">
        <v>109</v>
      </c>
      <c r="F14" s="506"/>
      <c r="G14" s="507"/>
      <c r="H14" s="508"/>
      <c r="I14" s="507"/>
      <c r="J14" s="508"/>
      <c r="K14" s="507">
        <v>31</v>
      </c>
      <c r="L14" s="508"/>
      <c r="M14" s="472">
        <v>31</v>
      </c>
      <c r="N14" s="473"/>
      <c r="O14" s="9"/>
    </row>
    <row r="15" spans="1:15" ht="12.75" customHeight="1" x14ac:dyDescent="0.2">
      <c r="A15" s="495" t="s">
        <v>110</v>
      </c>
      <c r="B15" s="496"/>
      <c r="C15" s="496"/>
      <c r="D15" s="496"/>
      <c r="E15" s="497" t="s">
        <v>111</v>
      </c>
      <c r="F15" s="497" t="s">
        <v>111</v>
      </c>
      <c r="G15" s="490"/>
      <c r="H15" s="491"/>
      <c r="I15" s="490"/>
      <c r="J15" s="491"/>
      <c r="K15" s="490">
        <v>54</v>
      </c>
      <c r="L15" s="491"/>
      <c r="M15" s="472">
        <v>54</v>
      </c>
      <c r="N15" s="473"/>
      <c r="O15" s="9"/>
    </row>
    <row r="16" spans="1:15" ht="12.75" customHeight="1" x14ac:dyDescent="0.2">
      <c r="A16" s="495" t="s">
        <v>112</v>
      </c>
      <c r="B16" s="496"/>
      <c r="C16" s="496"/>
      <c r="D16" s="496"/>
      <c r="E16" s="497" t="s">
        <v>113</v>
      </c>
      <c r="F16" s="497" t="s">
        <v>113</v>
      </c>
      <c r="G16" s="490"/>
      <c r="H16" s="491"/>
      <c r="I16" s="490"/>
      <c r="J16" s="491"/>
      <c r="K16" s="490">
        <v>132</v>
      </c>
      <c r="L16" s="491"/>
      <c r="M16" s="472">
        <v>132</v>
      </c>
      <c r="N16" s="473"/>
      <c r="O16" s="9"/>
    </row>
    <row r="17" spans="1:15" x14ac:dyDescent="0.2">
      <c r="A17" s="495" t="s">
        <v>114</v>
      </c>
      <c r="B17" s="496"/>
      <c r="C17" s="496"/>
      <c r="D17" s="496"/>
      <c r="E17" s="497" t="s">
        <v>115</v>
      </c>
      <c r="F17" s="497" t="s">
        <v>115</v>
      </c>
      <c r="G17" s="490"/>
      <c r="H17" s="491"/>
      <c r="I17" s="490"/>
      <c r="J17" s="491"/>
      <c r="K17" s="490">
        <v>507</v>
      </c>
      <c r="L17" s="491"/>
      <c r="M17" s="472">
        <v>507</v>
      </c>
      <c r="N17" s="473"/>
    </row>
    <row r="18" spans="1:15" x14ac:dyDescent="0.2">
      <c r="A18" s="498" t="s">
        <v>116</v>
      </c>
      <c r="B18" s="499"/>
      <c r="C18" s="499"/>
      <c r="D18" s="499"/>
      <c r="E18" s="500" t="s">
        <v>117</v>
      </c>
      <c r="F18" s="500" t="s">
        <v>117</v>
      </c>
      <c r="G18" s="490"/>
      <c r="H18" s="491"/>
      <c r="I18" s="501"/>
      <c r="J18" s="502"/>
      <c r="K18" s="501">
        <v>301</v>
      </c>
      <c r="L18" s="502"/>
      <c r="M18" s="472">
        <v>301</v>
      </c>
      <c r="N18" s="473"/>
    </row>
    <row r="19" spans="1:15" x14ac:dyDescent="0.2">
      <c r="A19" s="512" t="s">
        <v>118</v>
      </c>
      <c r="B19" s="513"/>
      <c r="C19" s="513"/>
      <c r="D19" s="513"/>
      <c r="E19" s="513"/>
      <c r="F19" s="513"/>
      <c r="G19" s="514">
        <f>N1-3</f>
        <v>2017</v>
      </c>
      <c r="H19" s="515"/>
      <c r="I19" s="465">
        <f>N1-2</f>
        <v>2018</v>
      </c>
      <c r="J19" s="465"/>
      <c r="K19" s="465">
        <f>N1-1</f>
        <v>2019</v>
      </c>
      <c r="L19" s="465"/>
      <c r="M19" s="516">
        <f>N1</f>
        <v>2020</v>
      </c>
      <c r="N19" s="467"/>
    </row>
    <row r="20" spans="1:15" ht="15" customHeight="1" x14ac:dyDescent="0.2">
      <c r="A20" s="504" t="s">
        <v>119</v>
      </c>
      <c r="B20" s="505"/>
      <c r="C20" s="505"/>
      <c r="D20" s="505"/>
      <c r="E20" s="506" t="s">
        <v>120</v>
      </c>
      <c r="F20" s="506"/>
      <c r="G20" s="507"/>
      <c r="H20" s="508"/>
      <c r="I20" s="507"/>
      <c r="J20" s="508"/>
      <c r="K20" s="507">
        <v>15</v>
      </c>
      <c r="L20" s="508"/>
      <c r="M20" s="472">
        <v>15</v>
      </c>
      <c r="N20" s="473"/>
    </row>
    <row r="21" spans="1:15" x14ac:dyDescent="0.2">
      <c r="A21" s="495" t="s">
        <v>121</v>
      </c>
      <c r="B21" s="496"/>
      <c r="C21" s="496"/>
      <c r="D21" s="496"/>
      <c r="E21" s="503" t="s">
        <v>122</v>
      </c>
      <c r="F21" s="497"/>
      <c r="G21" s="507"/>
      <c r="H21" s="508"/>
      <c r="I21" s="490"/>
      <c r="J21" s="491"/>
      <c r="K21" s="490">
        <v>59</v>
      </c>
      <c r="L21" s="491"/>
      <c r="M21" s="472">
        <v>59</v>
      </c>
      <c r="N21" s="473"/>
    </row>
    <row r="22" spans="1:15" x14ac:dyDescent="0.2">
      <c r="A22" s="495" t="s">
        <v>123</v>
      </c>
      <c r="B22" s="496"/>
      <c r="C22" s="496"/>
      <c r="D22" s="496"/>
      <c r="E22" s="497" t="s">
        <v>124</v>
      </c>
      <c r="F22" s="497"/>
      <c r="G22" s="507"/>
      <c r="H22" s="508"/>
      <c r="I22" s="490"/>
      <c r="J22" s="491"/>
      <c r="K22" s="490">
        <v>114</v>
      </c>
      <c r="L22" s="491"/>
      <c r="M22" s="472">
        <v>114</v>
      </c>
      <c r="N22" s="473"/>
    </row>
    <row r="23" spans="1:15" x14ac:dyDescent="0.2">
      <c r="A23" s="495" t="s">
        <v>30</v>
      </c>
      <c r="B23" s="496"/>
      <c r="C23" s="496"/>
      <c r="D23" s="496"/>
      <c r="E23" s="497" t="s">
        <v>125</v>
      </c>
      <c r="F23" s="497"/>
      <c r="G23" s="507"/>
      <c r="H23" s="508"/>
      <c r="I23" s="490"/>
      <c r="J23" s="491"/>
      <c r="K23" s="490">
        <v>85</v>
      </c>
      <c r="L23" s="491"/>
      <c r="M23" s="472">
        <v>85</v>
      </c>
      <c r="N23" s="473"/>
    </row>
    <row r="24" spans="1:15" x14ac:dyDescent="0.2">
      <c r="A24" s="498"/>
      <c r="B24" s="499"/>
      <c r="C24" s="499"/>
      <c r="D24" s="499"/>
      <c r="E24" s="500"/>
      <c r="F24" s="500"/>
      <c r="G24" s="501"/>
      <c r="H24" s="502"/>
      <c r="I24" s="492"/>
      <c r="J24" s="492"/>
      <c r="K24" s="492"/>
      <c r="L24" s="492"/>
      <c r="M24" s="493"/>
      <c r="N24" s="494"/>
    </row>
    <row r="25" spans="1:15" ht="15.75" customHeight="1" thickBot="1" x14ac:dyDescent="0.25">
      <c r="A25" s="10" t="s">
        <v>126</v>
      </c>
      <c r="B25" s="11"/>
      <c r="C25" s="12"/>
      <c r="D25" s="13"/>
      <c r="E25" s="14"/>
      <c r="F25" s="11"/>
      <c r="G25" s="12"/>
      <c r="H25" s="15"/>
      <c r="I25" s="509"/>
      <c r="J25" s="510"/>
      <c r="K25" s="510"/>
      <c r="L25" s="511"/>
      <c r="M25" s="481"/>
      <c r="N25" s="482"/>
    </row>
    <row r="27" spans="1:15" ht="13.5" thickBot="1" x14ac:dyDescent="0.25"/>
    <row r="28" spans="1:15" x14ac:dyDescent="0.2">
      <c r="A28" s="483" t="s">
        <v>127</v>
      </c>
      <c r="B28" s="484"/>
      <c r="C28" s="484"/>
      <c r="D28" s="484"/>
      <c r="E28" s="484"/>
      <c r="F28" s="484"/>
      <c r="G28" s="484"/>
      <c r="H28" s="484"/>
      <c r="I28" s="484"/>
      <c r="J28" s="484"/>
      <c r="K28" s="484"/>
      <c r="L28" s="484"/>
      <c r="M28" s="484"/>
      <c r="N28" s="485"/>
    </row>
    <row r="29" spans="1:15" x14ac:dyDescent="0.2">
      <c r="A29" s="486" t="s">
        <v>128</v>
      </c>
      <c r="B29" s="487"/>
      <c r="C29" s="487"/>
      <c r="D29" s="487"/>
      <c r="E29" s="487"/>
      <c r="F29" s="487"/>
      <c r="G29" s="487"/>
      <c r="H29" s="487"/>
      <c r="I29" s="487"/>
      <c r="J29" s="487"/>
      <c r="K29" s="487"/>
      <c r="L29" s="487"/>
      <c r="M29" s="488"/>
      <c r="N29" s="489"/>
      <c r="O29" s="16"/>
    </row>
    <row r="30" spans="1:15" x14ac:dyDescent="0.2">
      <c r="A30" s="471" t="s">
        <v>129</v>
      </c>
      <c r="B30" s="455"/>
      <c r="C30" s="455"/>
      <c r="D30" s="455"/>
      <c r="E30" s="455"/>
      <c r="F30" s="455"/>
      <c r="G30" s="455"/>
      <c r="H30" s="455"/>
      <c r="I30" s="455"/>
      <c r="J30" s="455"/>
      <c r="K30" s="455"/>
      <c r="L30" s="455"/>
      <c r="M30" s="472"/>
      <c r="N30" s="473"/>
    </row>
    <row r="31" spans="1:15" ht="13.5" customHeight="1" x14ac:dyDescent="0.2">
      <c r="A31" s="478" t="s">
        <v>130</v>
      </c>
      <c r="B31" s="479"/>
      <c r="C31" s="479"/>
      <c r="D31" s="479"/>
      <c r="E31" s="479"/>
      <c r="F31" s="479"/>
      <c r="G31" s="479"/>
      <c r="H31" s="479"/>
      <c r="I31" s="479"/>
      <c r="J31" s="479"/>
      <c r="K31" s="479"/>
      <c r="L31" s="479"/>
      <c r="M31" s="479"/>
      <c r="N31" s="480"/>
    </row>
    <row r="32" spans="1:15" x14ac:dyDescent="0.2">
      <c r="A32" s="471" t="s">
        <v>131</v>
      </c>
      <c r="B32" s="455"/>
      <c r="C32" s="455"/>
      <c r="D32" s="455"/>
      <c r="E32" s="455"/>
      <c r="F32" s="455"/>
      <c r="G32" s="455"/>
      <c r="H32" s="455"/>
      <c r="I32" s="455"/>
      <c r="J32" s="455"/>
      <c r="K32" s="455"/>
      <c r="L32" s="455"/>
      <c r="M32" s="472"/>
      <c r="N32" s="473"/>
    </row>
    <row r="33" spans="1:14" ht="13.5" thickBot="1" x14ac:dyDescent="0.25">
      <c r="A33" s="474" t="s">
        <v>132</v>
      </c>
      <c r="B33" s="475"/>
      <c r="C33" s="475"/>
      <c r="D33" s="475"/>
      <c r="E33" s="475"/>
      <c r="F33" s="475"/>
      <c r="G33" s="475"/>
      <c r="H33" s="475"/>
      <c r="I33" s="475"/>
      <c r="J33" s="475"/>
      <c r="K33" s="475"/>
      <c r="L33" s="475"/>
      <c r="M33" s="476"/>
      <c r="N33" s="477"/>
    </row>
    <row r="35" spans="1:14" ht="13.5" thickBot="1" x14ac:dyDescent="0.25"/>
    <row r="36" spans="1:14" x14ac:dyDescent="0.2">
      <c r="A36" s="400" t="s">
        <v>133</v>
      </c>
      <c r="B36" s="401"/>
      <c r="C36" s="401"/>
      <c r="D36" s="401"/>
      <c r="E36" s="401"/>
      <c r="F36" s="401"/>
      <c r="G36" s="401"/>
      <c r="H36" s="401"/>
      <c r="I36" s="401"/>
      <c r="J36" s="401"/>
      <c r="K36" s="401"/>
      <c r="L36" s="401"/>
      <c r="M36" s="401"/>
      <c r="N36" s="402"/>
    </row>
    <row r="37" spans="1:14" x14ac:dyDescent="0.2">
      <c r="A37" s="17" t="s">
        <v>134</v>
      </c>
      <c r="B37" s="18"/>
      <c r="C37" s="18"/>
      <c r="D37" s="18"/>
      <c r="E37" s="18"/>
      <c r="F37" s="18"/>
      <c r="G37" s="465">
        <f>N1-3</f>
        <v>2017</v>
      </c>
      <c r="H37" s="465"/>
      <c r="I37" s="465">
        <f>N1-2</f>
        <v>2018</v>
      </c>
      <c r="J37" s="465"/>
      <c r="K37" s="465">
        <f>N1-1</f>
        <v>2019</v>
      </c>
      <c r="L37" s="465"/>
      <c r="M37" s="466">
        <f>N1</f>
        <v>2020</v>
      </c>
      <c r="N37" s="467"/>
    </row>
    <row r="38" spans="1:14" x14ac:dyDescent="0.2">
      <c r="A38" s="462" t="s">
        <v>135</v>
      </c>
      <c r="B38" s="463"/>
      <c r="C38" s="463"/>
      <c r="D38" s="19" t="s">
        <v>136</v>
      </c>
      <c r="E38" s="463"/>
      <c r="F38" s="464"/>
      <c r="G38" s="468"/>
      <c r="H38" s="468"/>
      <c r="I38" s="468"/>
      <c r="J38" s="468"/>
      <c r="K38" s="468"/>
      <c r="L38" s="468"/>
      <c r="M38" s="469"/>
      <c r="N38" s="470"/>
    </row>
    <row r="39" spans="1:14" x14ac:dyDescent="0.2">
      <c r="A39" s="452" t="s">
        <v>137</v>
      </c>
      <c r="B39" s="453"/>
      <c r="C39" s="453"/>
      <c r="D39" s="20" t="s">
        <v>136</v>
      </c>
      <c r="E39" s="453"/>
      <c r="F39" s="454"/>
      <c r="G39" s="455"/>
      <c r="H39" s="455"/>
      <c r="I39" s="455"/>
      <c r="J39" s="455"/>
      <c r="K39" s="455"/>
      <c r="L39" s="455"/>
      <c r="M39" s="456"/>
      <c r="N39" s="457"/>
    </row>
    <row r="40" spans="1:14" x14ac:dyDescent="0.2">
      <c r="A40" s="452" t="s">
        <v>138</v>
      </c>
      <c r="B40" s="453"/>
      <c r="C40" s="453"/>
      <c r="D40" s="20" t="s">
        <v>136</v>
      </c>
      <c r="E40" s="453"/>
      <c r="F40" s="454"/>
      <c r="G40" s="455"/>
      <c r="H40" s="455"/>
      <c r="I40" s="455"/>
      <c r="J40" s="455"/>
      <c r="K40" s="455"/>
      <c r="L40" s="455"/>
      <c r="M40" s="456"/>
      <c r="N40" s="457"/>
    </row>
    <row r="41" spans="1:14" x14ac:dyDescent="0.2">
      <c r="A41" s="452" t="s">
        <v>139</v>
      </c>
      <c r="B41" s="453"/>
      <c r="C41" s="453"/>
      <c r="D41" s="20" t="s">
        <v>136</v>
      </c>
      <c r="E41" s="453"/>
      <c r="F41" s="454"/>
      <c r="G41" s="455"/>
      <c r="H41" s="455"/>
      <c r="I41" s="455"/>
      <c r="J41" s="455"/>
      <c r="K41" s="455"/>
      <c r="L41" s="455"/>
      <c r="M41" s="456"/>
      <c r="N41" s="457"/>
    </row>
    <row r="42" spans="1:14" ht="13.5" thickBot="1" x14ac:dyDescent="0.25">
      <c r="A42" s="445" t="s">
        <v>140</v>
      </c>
      <c r="B42" s="446"/>
      <c r="C42" s="446"/>
      <c r="D42" s="21" t="s">
        <v>136</v>
      </c>
      <c r="E42" s="447"/>
      <c r="F42" s="448"/>
      <c r="G42" s="449"/>
      <c r="H42" s="449"/>
      <c r="I42" s="449"/>
      <c r="J42" s="449"/>
      <c r="K42" s="449"/>
      <c r="L42" s="449"/>
      <c r="M42" s="458"/>
      <c r="N42" s="459"/>
    </row>
    <row r="43" spans="1:14" ht="13.5" thickBot="1" x14ac:dyDescent="0.25">
      <c r="A43" s="22"/>
      <c r="B43" s="23"/>
      <c r="C43" s="23"/>
      <c r="D43" s="23"/>
      <c r="E43" s="450" t="s">
        <v>141</v>
      </c>
      <c r="F43" s="451"/>
      <c r="G43" s="450">
        <f>SUM(G38:H42)</f>
        <v>0</v>
      </c>
      <c r="H43" s="451"/>
      <c r="I43" s="450">
        <f>SUM(I38:J42)</f>
        <v>0</v>
      </c>
      <c r="J43" s="451"/>
      <c r="K43" s="450">
        <f>SUM(K38:L42)</f>
        <v>0</v>
      </c>
      <c r="L43" s="451"/>
      <c r="M43" s="460">
        <f>(M38+M39+M40+M41+M42)</f>
        <v>0</v>
      </c>
      <c r="N43" s="461"/>
    </row>
    <row r="46" spans="1:14" x14ac:dyDescent="0.2">
      <c r="A46" s="444"/>
      <c r="B46" s="444"/>
      <c r="C46" s="444"/>
      <c r="E46" s="24"/>
    </row>
    <row r="48" spans="1:14" x14ac:dyDescent="0.2">
      <c r="A48" s="444"/>
      <c r="B48" s="444"/>
    </row>
    <row r="49" spans="1:2" x14ac:dyDescent="0.2">
      <c r="A49" s="444"/>
      <c r="B49" s="444"/>
    </row>
    <row r="50" spans="1:2" x14ac:dyDescent="0.2">
      <c r="A50" s="444"/>
      <c r="B50" s="444"/>
    </row>
    <row r="51" spans="1:2" x14ac:dyDescent="0.2">
      <c r="A51" s="444"/>
      <c r="B51" s="444"/>
    </row>
    <row r="52" spans="1:2" x14ac:dyDescent="0.2">
      <c r="A52" s="444"/>
      <c r="B52" s="444"/>
    </row>
    <row r="53" spans="1:2" x14ac:dyDescent="0.2">
      <c r="A53" s="444"/>
      <c r="B53" s="444"/>
    </row>
    <row r="54" spans="1:2" x14ac:dyDescent="0.2">
      <c r="A54" s="444"/>
      <c r="B54" s="444"/>
    </row>
    <row r="55" spans="1:2" x14ac:dyDescent="0.2">
      <c r="A55" s="444"/>
      <c r="B55" s="444"/>
    </row>
    <row r="56" spans="1:2" x14ac:dyDescent="0.2">
      <c r="A56" s="444"/>
      <c r="B56" s="444"/>
    </row>
    <row r="57" spans="1:2" x14ac:dyDescent="0.2">
      <c r="A57" s="444"/>
      <c r="B57" s="444"/>
    </row>
    <row r="58" spans="1:2" x14ac:dyDescent="0.2">
      <c r="A58" s="444"/>
      <c r="B58" s="444"/>
    </row>
    <row r="59" spans="1:2" x14ac:dyDescent="0.2">
      <c r="A59" s="444"/>
      <c r="B59" s="444"/>
    </row>
    <row r="60" spans="1:2" x14ac:dyDescent="0.2">
      <c r="A60" s="444"/>
      <c r="B60" s="444"/>
    </row>
    <row r="61" spans="1:2" x14ac:dyDescent="0.2">
      <c r="A61" s="444"/>
      <c r="B61" s="444"/>
    </row>
    <row r="62" spans="1:2" x14ac:dyDescent="0.2">
      <c r="A62" s="444"/>
      <c r="B62" s="444"/>
    </row>
    <row r="63" spans="1:2" x14ac:dyDescent="0.2">
      <c r="A63" s="444"/>
      <c r="B63" s="444"/>
    </row>
    <row r="64" spans="1:2" x14ac:dyDescent="0.2">
      <c r="A64" s="444"/>
      <c r="B64" s="444"/>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 ref="M8:N8"/>
    <mergeCell ref="A5:F5"/>
    <mergeCell ref="I5:J5"/>
    <mergeCell ref="K5:L5"/>
    <mergeCell ref="M5:N5"/>
    <mergeCell ref="A8:F8"/>
    <mergeCell ref="G8:H8"/>
    <mergeCell ref="I8:J8"/>
    <mergeCell ref="K8:L8"/>
    <mergeCell ref="M9:N9"/>
    <mergeCell ref="A10:F10"/>
    <mergeCell ref="I10:J10"/>
    <mergeCell ref="K10:L10"/>
    <mergeCell ref="M10:N10"/>
    <mergeCell ref="A9:F9"/>
    <mergeCell ref="I9:J9"/>
    <mergeCell ref="K9:L9"/>
    <mergeCell ref="M11:N11"/>
    <mergeCell ref="G9:H9"/>
    <mergeCell ref="G10:H10"/>
    <mergeCell ref="G11:H11"/>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K21:L21"/>
    <mergeCell ref="A20:D20"/>
    <mergeCell ref="E20:F20"/>
    <mergeCell ref="I20:J20"/>
    <mergeCell ref="K20:L20"/>
    <mergeCell ref="I25:L25"/>
    <mergeCell ref="A16:D16"/>
    <mergeCell ref="E16:F16"/>
    <mergeCell ref="I16:J16"/>
    <mergeCell ref="K16:L16"/>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7"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70" zoomScaleNormal="100" zoomScalePageLayoutView="90" workbookViewId="0">
      <selection activeCell="K83" sqref="K83:L85"/>
    </sheetView>
  </sheetViews>
  <sheetFormatPr defaultRowHeight="12.75" x14ac:dyDescent="0.2"/>
  <cols>
    <col min="1" max="4" width="9.140625" style="5"/>
    <col min="5" max="6" width="14" style="5" bestFit="1" customWidth="1"/>
    <col min="7" max="7" width="14.28515625" style="5" bestFit="1" customWidth="1"/>
    <col min="8" max="8" width="13.28515625" style="5" bestFit="1" customWidth="1"/>
    <col min="9" max="9" width="12.42578125" style="5" customWidth="1"/>
    <col min="10" max="10" width="13" style="5" customWidth="1"/>
    <col min="11" max="11" width="12.85546875" style="5" customWidth="1"/>
    <col min="12" max="12" width="13" style="5" customWidth="1"/>
    <col min="13" max="13" width="9.140625" style="5"/>
    <col min="14" max="14" width="19" style="5" bestFit="1" customWidth="1"/>
    <col min="15" max="16384" width="9.140625" style="5"/>
  </cols>
  <sheetData>
    <row r="1" spans="1:15" ht="21.75" customHeight="1" x14ac:dyDescent="0.2">
      <c r="A1" s="615"/>
      <c r="B1" s="616"/>
      <c r="C1" s="616"/>
      <c r="D1" s="616"/>
      <c r="E1" s="616"/>
      <c r="F1" s="616"/>
      <c r="G1" s="616"/>
      <c r="H1" s="616"/>
      <c r="I1" s="616"/>
      <c r="J1" s="616"/>
      <c r="K1" s="25" t="s">
        <v>97</v>
      </c>
      <c r="L1" s="26">
        <v>2020</v>
      </c>
    </row>
    <row r="2" spans="1:15" ht="24.75" customHeight="1" x14ac:dyDescent="0.2">
      <c r="A2" s="617" t="s">
        <v>142</v>
      </c>
      <c r="B2" s="618"/>
      <c r="C2" s="618"/>
      <c r="D2" s="618"/>
      <c r="E2" s="618"/>
      <c r="F2" s="618"/>
      <c r="G2" s="618"/>
      <c r="H2" s="618"/>
      <c r="I2" s="618"/>
      <c r="J2" s="618"/>
      <c r="K2" s="618"/>
      <c r="L2" s="619"/>
    </row>
    <row r="3" spans="1:15" x14ac:dyDescent="0.2">
      <c r="A3" s="620" t="s">
        <v>143</v>
      </c>
      <c r="B3" s="621"/>
      <c r="C3" s="621"/>
      <c r="D3" s="621"/>
      <c r="E3" s="621"/>
      <c r="F3" s="621"/>
      <c r="G3" s="621"/>
      <c r="H3" s="621"/>
      <c r="I3" s="621"/>
      <c r="J3" s="621"/>
      <c r="K3" s="621"/>
      <c r="L3" s="622"/>
      <c r="M3" s="27"/>
      <c r="N3" s="27"/>
      <c r="O3" s="27"/>
    </row>
    <row r="4" spans="1:15" ht="16.5" customHeight="1" x14ac:dyDescent="0.2">
      <c r="A4" s="623" t="s">
        <v>144</v>
      </c>
      <c r="B4" s="624"/>
      <c r="C4" s="624"/>
      <c r="D4" s="624"/>
      <c r="E4" s="572">
        <v>2017</v>
      </c>
      <c r="F4" s="573"/>
      <c r="G4" s="574">
        <v>2018</v>
      </c>
      <c r="H4" s="574"/>
      <c r="I4" s="574">
        <v>2019</v>
      </c>
      <c r="J4" s="574"/>
      <c r="K4" s="574">
        <v>2020</v>
      </c>
      <c r="L4" s="575"/>
    </row>
    <row r="5" spans="1:15" ht="18" customHeight="1" x14ac:dyDescent="0.2">
      <c r="A5" s="625"/>
      <c r="B5" s="626"/>
      <c r="C5" s="624"/>
      <c r="D5" s="624"/>
      <c r="E5" s="28" t="s">
        <v>145</v>
      </c>
      <c r="F5" s="29" t="s">
        <v>146</v>
      </c>
      <c r="G5" s="28" t="s">
        <v>145</v>
      </c>
      <c r="H5" s="29" t="s">
        <v>146</v>
      </c>
      <c r="I5" s="288" t="s">
        <v>145</v>
      </c>
      <c r="J5" s="289" t="s">
        <v>146</v>
      </c>
      <c r="K5" s="30" t="s">
        <v>362</v>
      </c>
      <c r="L5" s="31" t="s">
        <v>146</v>
      </c>
    </row>
    <row r="6" spans="1:15" ht="24.75" customHeight="1" x14ac:dyDescent="0.2">
      <c r="A6" s="594" t="s">
        <v>147</v>
      </c>
      <c r="B6" s="595"/>
      <c r="C6" s="595"/>
      <c r="D6" s="595"/>
      <c r="E6" s="34"/>
      <c r="F6" s="33"/>
      <c r="G6" s="34"/>
      <c r="H6" s="33"/>
      <c r="I6" s="34">
        <v>194041.5</v>
      </c>
      <c r="J6" s="33"/>
      <c r="K6" s="35">
        <v>0</v>
      </c>
      <c r="L6" s="36"/>
    </row>
    <row r="7" spans="1:15" ht="24.75" customHeight="1" x14ac:dyDescent="0.2">
      <c r="A7" s="594" t="s">
        <v>148</v>
      </c>
      <c r="B7" s="595"/>
      <c r="C7" s="595"/>
      <c r="D7" s="595"/>
      <c r="E7" s="34"/>
      <c r="F7" s="33"/>
      <c r="G7" s="34"/>
      <c r="H7" s="33"/>
      <c r="I7" s="34">
        <f>25142.89+50483.78</f>
        <v>75626.67</v>
      </c>
      <c r="J7" s="33"/>
      <c r="K7" s="35">
        <f>18816.27+271245.52</f>
        <v>290061.79000000004</v>
      </c>
      <c r="L7" s="36"/>
    </row>
    <row r="8" spans="1:15" ht="24.75" customHeight="1" x14ac:dyDescent="0.2">
      <c r="A8" s="594" t="s">
        <v>149</v>
      </c>
      <c r="B8" s="595"/>
      <c r="C8" s="595"/>
      <c r="D8" s="595"/>
      <c r="E8" s="34"/>
      <c r="F8" s="38"/>
      <c r="G8" s="32"/>
      <c r="H8" s="37"/>
      <c r="I8" s="34">
        <v>715039.13</v>
      </c>
      <c r="J8" s="38">
        <v>671061.93999999994</v>
      </c>
      <c r="K8" s="35">
        <v>737252</v>
      </c>
      <c r="L8" s="39"/>
    </row>
    <row r="9" spans="1:15" ht="24.75" customHeight="1" x14ac:dyDescent="0.2">
      <c r="A9" s="594" t="s">
        <v>150</v>
      </c>
      <c r="B9" s="595"/>
      <c r="C9" s="595"/>
      <c r="D9" s="595"/>
      <c r="E9" s="34"/>
      <c r="F9" s="38"/>
      <c r="G9" s="32"/>
      <c r="H9" s="37"/>
      <c r="I9" s="34">
        <v>425397.23</v>
      </c>
      <c r="J9" s="38">
        <v>246538.17</v>
      </c>
      <c r="K9" s="35">
        <v>296055.26</v>
      </c>
      <c r="L9" s="39"/>
      <c r="N9" s="40"/>
    </row>
    <row r="10" spans="1:15" ht="24.75" customHeight="1" x14ac:dyDescent="0.2">
      <c r="A10" s="594" t="s">
        <v>151</v>
      </c>
      <c r="B10" s="595"/>
      <c r="C10" s="595"/>
      <c r="D10" s="595"/>
      <c r="E10" s="34"/>
      <c r="F10" s="38"/>
      <c r="G10" s="32"/>
      <c r="H10" s="37"/>
      <c r="I10" s="34">
        <v>735052.82</v>
      </c>
      <c r="J10" s="38">
        <v>189961.32</v>
      </c>
      <c r="K10" s="35">
        <v>324902.74</v>
      </c>
      <c r="L10" s="39"/>
    </row>
    <row r="11" spans="1:15" ht="24.75" customHeight="1" x14ac:dyDescent="0.2">
      <c r="A11" s="594" t="s">
        <v>152</v>
      </c>
      <c r="B11" s="595"/>
      <c r="C11" s="595"/>
      <c r="D11" s="595"/>
      <c r="E11" s="34"/>
      <c r="F11" s="38"/>
      <c r="G11" s="32"/>
      <c r="H11" s="37"/>
      <c r="I11" s="34">
        <v>976358.3</v>
      </c>
      <c r="J11" s="38">
        <v>129535.05</v>
      </c>
      <c r="K11" s="35">
        <v>536924.59</v>
      </c>
      <c r="L11" s="39"/>
    </row>
    <row r="12" spans="1:15" ht="24.75" customHeight="1" x14ac:dyDescent="0.2">
      <c r="A12" s="594" t="s">
        <v>153</v>
      </c>
      <c r="B12" s="595"/>
      <c r="C12" s="595"/>
      <c r="D12" s="595"/>
      <c r="E12" s="34"/>
      <c r="F12" s="38"/>
      <c r="G12" s="32"/>
      <c r="H12" s="37"/>
      <c r="I12" s="34">
        <v>0</v>
      </c>
      <c r="J12" s="38">
        <v>0</v>
      </c>
      <c r="K12" s="35">
        <v>0</v>
      </c>
      <c r="L12" s="39"/>
    </row>
    <row r="13" spans="1:15" ht="24.75" customHeight="1" x14ac:dyDescent="0.2">
      <c r="A13" s="612" t="s">
        <v>154</v>
      </c>
      <c r="B13" s="602"/>
      <c r="C13" s="602"/>
      <c r="D13" s="602"/>
      <c r="E13" s="34"/>
      <c r="F13" s="38"/>
      <c r="G13" s="32"/>
      <c r="H13" s="37"/>
      <c r="I13" s="34">
        <v>209986.8</v>
      </c>
      <c r="J13" s="38">
        <v>167248.68</v>
      </c>
      <c r="K13" s="35">
        <v>800000</v>
      </c>
      <c r="L13" s="39"/>
    </row>
    <row r="14" spans="1:15" ht="24.75" customHeight="1" thickBot="1" x14ac:dyDescent="0.25">
      <c r="A14" s="603" t="s">
        <v>155</v>
      </c>
      <c r="B14" s="604"/>
      <c r="C14" s="604"/>
      <c r="D14" s="604"/>
      <c r="E14" s="41">
        <f t="shared" ref="E14:J14" si="0">SUM(E6:E13)</f>
        <v>0</v>
      </c>
      <c r="F14" s="41">
        <f t="shared" si="0"/>
        <v>0</v>
      </c>
      <c r="G14" s="41">
        <f t="shared" si="0"/>
        <v>0</v>
      </c>
      <c r="H14" s="41">
        <f t="shared" si="0"/>
        <v>0</v>
      </c>
      <c r="I14" s="41">
        <f t="shared" si="0"/>
        <v>3331502.45</v>
      </c>
      <c r="J14" s="41">
        <f t="shared" si="0"/>
        <v>1404345.16</v>
      </c>
      <c r="K14" s="41">
        <f t="shared" ref="K14" si="1">SUM(K6:K13)</f>
        <v>2985196.38</v>
      </c>
      <c r="L14" s="42">
        <f>SUM(L8:L13)</f>
        <v>0</v>
      </c>
    </row>
    <row r="15" spans="1:15" ht="14.25" customHeight="1" thickBot="1" x14ac:dyDescent="0.25">
      <c r="A15" s="43"/>
      <c r="B15" s="44"/>
      <c r="C15" s="44"/>
      <c r="D15" s="44"/>
      <c r="E15" s="44"/>
      <c r="F15" s="44"/>
      <c r="G15" s="44"/>
      <c r="H15" s="44"/>
      <c r="I15" s="44"/>
      <c r="J15" s="44"/>
      <c r="K15" s="44"/>
      <c r="L15" s="45"/>
    </row>
    <row r="16" spans="1:15" ht="15" customHeight="1" x14ac:dyDescent="0.2">
      <c r="A16" s="605" t="s">
        <v>156</v>
      </c>
      <c r="B16" s="606"/>
      <c r="C16" s="606"/>
      <c r="D16" s="606"/>
      <c r="E16" s="606"/>
      <c r="F16" s="606"/>
      <c r="G16" s="606"/>
      <c r="H16" s="606"/>
      <c r="I16" s="606"/>
      <c r="J16" s="606"/>
      <c r="K16" s="606"/>
      <c r="L16" s="607"/>
      <c r="M16" s="46"/>
    </row>
    <row r="17" spans="1:12" ht="15" customHeight="1" x14ac:dyDescent="0.2">
      <c r="A17" s="610" t="s">
        <v>144</v>
      </c>
      <c r="B17" s="611"/>
      <c r="C17" s="611"/>
      <c r="D17" s="611"/>
      <c r="E17" s="572">
        <v>2017</v>
      </c>
      <c r="F17" s="573"/>
      <c r="G17" s="574">
        <v>2018</v>
      </c>
      <c r="H17" s="574"/>
      <c r="I17" s="574">
        <v>2019</v>
      </c>
      <c r="J17" s="574"/>
      <c r="K17" s="574">
        <v>2020</v>
      </c>
      <c r="L17" s="575"/>
    </row>
    <row r="18" spans="1:12" ht="12.75" customHeight="1" x14ac:dyDescent="0.2">
      <c r="A18" s="613"/>
      <c r="B18" s="614"/>
      <c r="C18" s="611"/>
      <c r="D18" s="611"/>
      <c r="E18" s="28" t="s">
        <v>157</v>
      </c>
      <c r="F18" s="29" t="s">
        <v>158</v>
      </c>
      <c r="G18" s="288" t="s">
        <v>157</v>
      </c>
      <c r="H18" s="289" t="s">
        <v>158</v>
      </c>
      <c r="I18" s="28" t="s">
        <v>157</v>
      </c>
      <c r="J18" s="29" t="s">
        <v>158</v>
      </c>
      <c r="K18" s="30" t="s">
        <v>362</v>
      </c>
      <c r="L18" s="31" t="s">
        <v>158</v>
      </c>
    </row>
    <row r="19" spans="1:12" ht="24.75" customHeight="1" x14ac:dyDescent="0.2">
      <c r="A19" s="612" t="s">
        <v>159</v>
      </c>
      <c r="B19" s="602"/>
      <c r="C19" s="602"/>
      <c r="D19" s="602"/>
      <c r="E19" s="32"/>
      <c r="F19" s="37"/>
      <c r="G19" s="32"/>
      <c r="H19" s="37"/>
      <c r="I19" s="32">
        <v>1139992.94</v>
      </c>
      <c r="J19" s="37">
        <v>731130.2</v>
      </c>
      <c r="K19" s="35">
        <v>1307170.27</v>
      </c>
      <c r="L19" s="39"/>
    </row>
    <row r="20" spans="1:12" ht="24.75" customHeight="1" x14ac:dyDescent="0.2">
      <c r="A20" s="612" t="s">
        <v>160</v>
      </c>
      <c r="B20" s="602"/>
      <c r="C20" s="602"/>
      <c r="D20" s="602"/>
      <c r="E20" s="32"/>
      <c r="F20" s="37"/>
      <c r="G20" s="32"/>
      <c r="H20" s="37"/>
      <c r="I20" s="32">
        <v>747061.51</v>
      </c>
      <c r="J20" s="37">
        <v>137870.62</v>
      </c>
      <c r="K20" s="35">
        <v>825220.11</v>
      </c>
      <c r="L20" s="39"/>
    </row>
    <row r="21" spans="1:12" ht="24.75" customHeight="1" x14ac:dyDescent="0.2">
      <c r="A21" s="594" t="s">
        <v>161</v>
      </c>
      <c r="B21" s="595"/>
      <c r="C21" s="595"/>
      <c r="D21" s="595"/>
      <c r="E21" s="32"/>
      <c r="F21" s="37"/>
      <c r="G21" s="32"/>
      <c r="H21" s="37"/>
      <c r="I21" s="32">
        <v>0</v>
      </c>
      <c r="J21" s="37">
        <v>0</v>
      </c>
      <c r="K21" s="35">
        <v>0</v>
      </c>
      <c r="L21" s="39"/>
    </row>
    <row r="22" spans="1:12" ht="24.75" customHeight="1" x14ac:dyDescent="0.2">
      <c r="A22" s="612" t="s">
        <v>162</v>
      </c>
      <c r="B22" s="602"/>
      <c r="C22" s="602"/>
      <c r="D22" s="602"/>
      <c r="E22" s="32"/>
      <c r="F22" s="37"/>
      <c r="G22" s="32"/>
      <c r="H22" s="37"/>
      <c r="I22" s="32">
        <v>96285.26</v>
      </c>
      <c r="J22" s="37">
        <v>96285.26</v>
      </c>
      <c r="K22" s="35">
        <v>52806</v>
      </c>
      <c r="L22" s="39"/>
    </row>
    <row r="23" spans="1:12" ht="24.75" customHeight="1" x14ac:dyDescent="0.2">
      <c r="A23" s="612" t="s">
        <v>163</v>
      </c>
      <c r="B23" s="602"/>
      <c r="C23" s="602"/>
      <c r="D23" s="602"/>
      <c r="E23" s="32"/>
      <c r="F23" s="37"/>
      <c r="G23" s="32"/>
      <c r="H23" s="37"/>
      <c r="I23" s="32">
        <v>0</v>
      </c>
      <c r="J23" s="37">
        <v>0</v>
      </c>
      <c r="K23" s="35">
        <v>700000</v>
      </c>
      <c r="L23" s="39"/>
    </row>
    <row r="24" spans="1:12" ht="24.75" customHeight="1" x14ac:dyDescent="0.2">
      <c r="A24" s="612" t="s">
        <v>164</v>
      </c>
      <c r="B24" s="602"/>
      <c r="C24" s="602"/>
      <c r="D24" s="602"/>
      <c r="E24" s="32"/>
      <c r="F24" s="37"/>
      <c r="G24" s="32"/>
      <c r="H24" s="37"/>
      <c r="I24" s="32">
        <v>209986.8</v>
      </c>
      <c r="J24" s="37">
        <v>139144.38</v>
      </c>
      <c r="K24" s="35">
        <v>800000</v>
      </c>
      <c r="L24" s="39"/>
    </row>
    <row r="25" spans="1:12" s="47" customFormat="1" ht="24.75" customHeight="1" thickBot="1" x14ac:dyDescent="0.25">
      <c r="A25" s="603" t="s">
        <v>165</v>
      </c>
      <c r="B25" s="604"/>
      <c r="C25" s="604"/>
      <c r="D25" s="604"/>
      <c r="E25" s="41">
        <f>SUM(E19:E24)</f>
        <v>0</v>
      </c>
      <c r="F25" s="41">
        <f>SUM(F19:F24)</f>
        <v>0</v>
      </c>
      <c r="G25" s="41">
        <f t="shared" ref="G25:H25" si="2">SUM(G19:G24)</f>
        <v>0</v>
      </c>
      <c r="H25" s="41">
        <f t="shared" si="2"/>
        <v>0</v>
      </c>
      <c r="I25" s="41">
        <f t="shared" ref="I25:L25" si="3">SUM(I19:I24)</f>
        <v>2193326.5099999998</v>
      </c>
      <c r="J25" s="41">
        <f t="shared" si="3"/>
        <v>1104430.46</v>
      </c>
      <c r="K25" s="41">
        <f t="shared" si="3"/>
        <v>3685196.38</v>
      </c>
      <c r="L25" s="42">
        <f t="shared" si="3"/>
        <v>0</v>
      </c>
    </row>
    <row r="26" spans="1:12" ht="14.25" customHeight="1" thickBot="1" x14ac:dyDescent="0.25">
      <c r="A26" s="43"/>
      <c r="B26" s="44"/>
      <c r="C26" s="44"/>
      <c r="D26" s="44"/>
      <c r="E26" s="44"/>
      <c r="F26" s="44"/>
      <c r="G26" s="44"/>
      <c r="H26" s="44"/>
      <c r="I26" s="44"/>
      <c r="J26" s="44"/>
      <c r="K26" s="44"/>
      <c r="L26" s="45"/>
    </row>
    <row r="27" spans="1:12" ht="14.25" customHeight="1" x14ac:dyDescent="0.2">
      <c r="A27" s="605" t="s">
        <v>166</v>
      </c>
      <c r="B27" s="606"/>
      <c r="C27" s="606"/>
      <c r="D27" s="606"/>
      <c r="E27" s="606"/>
      <c r="F27" s="606"/>
      <c r="G27" s="606"/>
      <c r="H27" s="606"/>
      <c r="I27" s="606"/>
      <c r="J27" s="606"/>
      <c r="K27" s="606"/>
      <c r="L27" s="607"/>
    </row>
    <row r="28" spans="1:12" ht="14.25" customHeight="1" x14ac:dyDescent="0.2">
      <c r="A28" s="610" t="s">
        <v>167</v>
      </c>
      <c r="B28" s="611" t="s">
        <v>168</v>
      </c>
      <c r="C28" s="611"/>
      <c r="D28" s="611"/>
      <c r="E28" s="572">
        <v>2017</v>
      </c>
      <c r="F28" s="573"/>
      <c r="G28" s="574">
        <v>2018</v>
      </c>
      <c r="H28" s="574"/>
      <c r="I28" s="574">
        <v>2019</v>
      </c>
      <c r="J28" s="574"/>
      <c r="K28" s="574">
        <v>2020</v>
      </c>
      <c r="L28" s="575"/>
    </row>
    <row r="29" spans="1:12" ht="14.25" customHeight="1" x14ac:dyDescent="0.2">
      <c r="A29" s="610"/>
      <c r="B29" s="611"/>
      <c r="C29" s="611"/>
      <c r="D29" s="611"/>
      <c r="E29" s="29" t="s">
        <v>169</v>
      </c>
      <c r="F29" s="29" t="s">
        <v>170</v>
      </c>
      <c r="G29" s="289" t="s">
        <v>169</v>
      </c>
      <c r="H29" s="289" t="s">
        <v>170</v>
      </c>
      <c r="I29" s="29" t="s">
        <v>169</v>
      </c>
      <c r="J29" s="29" t="s">
        <v>170</v>
      </c>
      <c r="K29" s="48" t="s">
        <v>169</v>
      </c>
      <c r="L29" s="31" t="s">
        <v>170</v>
      </c>
    </row>
    <row r="30" spans="1:12" ht="28.5" customHeight="1" x14ac:dyDescent="0.2">
      <c r="A30" s="49">
        <v>1</v>
      </c>
      <c r="B30" s="595" t="s">
        <v>171</v>
      </c>
      <c r="C30" s="595"/>
      <c r="D30" s="595"/>
      <c r="E30" s="32"/>
      <c r="F30" s="37"/>
      <c r="G30" s="32"/>
      <c r="H30" s="37"/>
      <c r="I30" s="32">
        <v>62688.31</v>
      </c>
      <c r="J30" s="37">
        <v>7492.59</v>
      </c>
      <c r="K30" s="35">
        <v>75646.179999999993</v>
      </c>
      <c r="L30" s="39"/>
    </row>
    <row r="31" spans="1:12" ht="14.25" customHeight="1" x14ac:dyDescent="0.2">
      <c r="A31" s="49">
        <v>2</v>
      </c>
      <c r="B31" s="602" t="s">
        <v>172</v>
      </c>
      <c r="C31" s="602"/>
      <c r="D31" s="602"/>
      <c r="E31" s="32"/>
      <c r="F31" s="37"/>
      <c r="G31" s="32"/>
      <c r="H31" s="37"/>
      <c r="I31" s="32">
        <v>2989.78</v>
      </c>
      <c r="J31" s="37">
        <v>362.22</v>
      </c>
      <c r="K31" s="35">
        <v>178859.06</v>
      </c>
      <c r="L31" s="39"/>
    </row>
    <row r="32" spans="1:12" ht="14.25" customHeight="1" x14ac:dyDescent="0.2">
      <c r="A32" s="49">
        <v>3</v>
      </c>
      <c r="B32" s="602" t="s">
        <v>173</v>
      </c>
      <c r="C32" s="602"/>
      <c r="D32" s="602"/>
      <c r="E32" s="32"/>
      <c r="F32" s="37"/>
      <c r="G32" s="32"/>
      <c r="H32" s="37"/>
      <c r="I32" s="32">
        <v>670308.03</v>
      </c>
      <c r="J32" s="37">
        <v>98658.68</v>
      </c>
      <c r="K32" s="35">
        <v>1094022.43</v>
      </c>
      <c r="L32" s="39"/>
    </row>
    <row r="33" spans="1:12" ht="14.25" customHeight="1" x14ac:dyDescent="0.2">
      <c r="A33" s="49">
        <v>4</v>
      </c>
      <c r="B33" s="602" t="s">
        <v>174</v>
      </c>
      <c r="C33" s="602"/>
      <c r="D33" s="602"/>
      <c r="E33" s="32"/>
      <c r="F33" s="37"/>
      <c r="G33" s="32"/>
      <c r="H33" s="37"/>
      <c r="I33" s="32">
        <v>351008.41</v>
      </c>
      <c r="J33" s="37">
        <v>158683.45000000001</v>
      </c>
      <c r="K33" s="35">
        <v>984513.09</v>
      </c>
      <c r="L33" s="39"/>
    </row>
    <row r="34" spans="1:12" ht="14.25" customHeight="1" x14ac:dyDescent="0.2">
      <c r="A34" s="49">
        <v>6</v>
      </c>
      <c r="B34" s="602" t="s">
        <v>175</v>
      </c>
      <c r="C34" s="602"/>
      <c r="D34" s="602"/>
      <c r="E34" s="32"/>
      <c r="F34" s="37"/>
      <c r="G34" s="32"/>
      <c r="H34" s="37"/>
      <c r="I34" s="32">
        <v>0</v>
      </c>
      <c r="J34" s="37">
        <v>0</v>
      </c>
      <c r="K34" s="35">
        <v>0</v>
      </c>
      <c r="L34" s="39"/>
    </row>
    <row r="35" spans="1:12" ht="14.25" customHeight="1" x14ac:dyDescent="0.2">
      <c r="A35" s="49">
        <v>9</v>
      </c>
      <c r="B35" s="602" t="s">
        <v>176</v>
      </c>
      <c r="C35" s="602"/>
      <c r="D35" s="602"/>
      <c r="E35" s="32"/>
      <c r="F35" s="37"/>
      <c r="G35" s="32"/>
      <c r="H35" s="37"/>
      <c r="I35" s="32">
        <v>17949.11</v>
      </c>
      <c r="J35" s="37">
        <v>2669.84</v>
      </c>
      <c r="K35" s="35">
        <v>42738.12</v>
      </c>
      <c r="L35" s="39"/>
    </row>
    <row r="36" spans="1:12" s="47" customFormat="1" ht="14.25" customHeight="1" x14ac:dyDescent="0.2">
      <c r="A36" s="608" t="s">
        <v>177</v>
      </c>
      <c r="B36" s="609"/>
      <c r="C36" s="609"/>
      <c r="D36" s="609"/>
      <c r="E36" s="50">
        <f>SUM(E30:E35)</f>
        <v>0</v>
      </c>
      <c r="F36" s="50">
        <f>SUM(F30:F35)</f>
        <v>0</v>
      </c>
      <c r="G36" s="50">
        <f t="shared" ref="G36:H36" si="4">SUM(G30:G35)</f>
        <v>0</v>
      </c>
      <c r="H36" s="50">
        <f t="shared" si="4"/>
        <v>0</v>
      </c>
      <c r="I36" s="50">
        <f t="shared" ref="I36:L36" si="5">SUM(I30:I35)</f>
        <v>1104943.6400000001</v>
      </c>
      <c r="J36" s="50">
        <f t="shared" si="5"/>
        <v>267866.78000000003</v>
      </c>
      <c r="K36" s="50">
        <f t="shared" si="5"/>
        <v>2375778.88</v>
      </c>
      <c r="L36" s="51">
        <f t="shared" si="5"/>
        <v>0</v>
      </c>
    </row>
    <row r="37" spans="1:12" ht="14.25" customHeight="1" x14ac:dyDescent="0.2">
      <c r="A37" s="610" t="s">
        <v>167</v>
      </c>
      <c r="B37" s="611" t="s">
        <v>178</v>
      </c>
      <c r="C37" s="611"/>
      <c r="D37" s="611"/>
      <c r="E37" s="572">
        <v>2017</v>
      </c>
      <c r="F37" s="573"/>
      <c r="G37" s="574">
        <v>2018</v>
      </c>
      <c r="H37" s="574"/>
      <c r="I37" s="574">
        <v>2019</v>
      </c>
      <c r="J37" s="574"/>
      <c r="K37" s="574">
        <v>2020</v>
      </c>
      <c r="L37" s="575"/>
    </row>
    <row r="38" spans="1:12" ht="14.25" customHeight="1" x14ac:dyDescent="0.2">
      <c r="A38" s="610"/>
      <c r="B38" s="611"/>
      <c r="C38" s="611"/>
      <c r="D38" s="611"/>
      <c r="E38" s="29" t="s">
        <v>179</v>
      </c>
      <c r="F38" s="29" t="s">
        <v>180</v>
      </c>
      <c r="G38" s="289" t="s">
        <v>179</v>
      </c>
      <c r="H38" s="289" t="s">
        <v>180</v>
      </c>
      <c r="I38" s="29" t="s">
        <v>179</v>
      </c>
      <c r="J38" s="29" t="s">
        <v>180</v>
      </c>
      <c r="K38" s="48" t="s">
        <v>179</v>
      </c>
      <c r="L38" s="31" t="s">
        <v>180</v>
      </c>
    </row>
    <row r="39" spans="1:12" ht="14.25" customHeight="1" x14ac:dyDescent="0.2">
      <c r="A39" s="49">
        <v>1</v>
      </c>
      <c r="B39" s="602" t="s">
        <v>181</v>
      </c>
      <c r="C39" s="602"/>
      <c r="D39" s="602"/>
      <c r="E39" s="32"/>
      <c r="F39" s="37"/>
      <c r="G39" s="35"/>
      <c r="H39" s="39"/>
      <c r="I39" s="32">
        <v>358895.06</v>
      </c>
      <c r="J39" s="37">
        <v>240374.71</v>
      </c>
      <c r="K39" s="35">
        <v>507646.03</v>
      </c>
      <c r="L39" s="39"/>
    </row>
    <row r="40" spans="1:12" ht="14.25" customHeight="1" x14ac:dyDescent="0.2">
      <c r="A40" s="49">
        <v>2</v>
      </c>
      <c r="B40" s="602" t="s">
        <v>182</v>
      </c>
      <c r="C40" s="602"/>
      <c r="D40" s="602"/>
      <c r="E40" s="32"/>
      <c r="F40" s="37"/>
      <c r="G40" s="35"/>
      <c r="H40" s="39"/>
      <c r="I40" s="32">
        <v>148646.13</v>
      </c>
      <c r="J40" s="37">
        <v>118146.74</v>
      </c>
      <c r="K40" s="35">
        <v>639689.88</v>
      </c>
      <c r="L40" s="39"/>
    </row>
    <row r="41" spans="1:12" ht="26.25" customHeight="1" x14ac:dyDescent="0.2">
      <c r="A41" s="49">
        <v>3</v>
      </c>
      <c r="B41" s="595" t="s">
        <v>183</v>
      </c>
      <c r="C41" s="595"/>
      <c r="D41" s="595"/>
      <c r="E41" s="32"/>
      <c r="F41" s="37"/>
      <c r="G41" s="35"/>
      <c r="H41" s="39"/>
      <c r="I41" s="32">
        <v>0</v>
      </c>
      <c r="J41" s="37">
        <v>0</v>
      </c>
      <c r="K41" s="35">
        <v>0</v>
      </c>
      <c r="L41" s="39"/>
    </row>
    <row r="42" spans="1:12" ht="14.25" customHeight="1" x14ac:dyDescent="0.2">
      <c r="A42" s="49">
        <v>4</v>
      </c>
      <c r="B42" s="602" t="s">
        <v>184</v>
      </c>
      <c r="C42" s="602"/>
      <c r="D42" s="602"/>
      <c r="E42" s="32"/>
      <c r="F42" s="37"/>
      <c r="G42" s="35"/>
      <c r="H42" s="39"/>
      <c r="I42" s="32">
        <v>0</v>
      </c>
      <c r="J42" s="37">
        <v>0</v>
      </c>
      <c r="K42" s="35">
        <v>0</v>
      </c>
      <c r="L42" s="39"/>
    </row>
    <row r="43" spans="1:12" ht="20.25" customHeight="1" x14ac:dyDescent="0.2">
      <c r="A43" s="49">
        <v>5</v>
      </c>
      <c r="B43" s="595" t="s">
        <v>185</v>
      </c>
      <c r="C43" s="595"/>
      <c r="D43" s="595"/>
      <c r="E43" s="32"/>
      <c r="F43" s="37"/>
      <c r="G43" s="35"/>
      <c r="H43" s="39"/>
      <c r="I43" s="32">
        <v>0</v>
      </c>
      <c r="J43" s="37">
        <v>0</v>
      </c>
      <c r="K43" s="35">
        <v>0</v>
      </c>
      <c r="L43" s="39"/>
    </row>
    <row r="44" spans="1:12" ht="14.25" customHeight="1" x14ac:dyDescent="0.2">
      <c r="A44" s="49">
        <v>7</v>
      </c>
      <c r="B44" s="602" t="s">
        <v>176</v>
      </c>
      <c r="C44" s="602"/>
      <c r="D44" s="602"/>
      <c r="E44" s="32"/>
      <c r="F44" s="37"/>
      <c r="G44" s="35"/>
      <c r="H44" s="39"/>
      <c r="I44" s="32">
        <v>24101.25</v>
      </c>
      <c r="J44" s="37">
        <v>13554.52</v>
      </c>
      <c r="K44" s="35">
        <v>79216.75</v>
      </c>
      <c r="L44" s="39"/>
    </row>
    <row r="45" spans="1:12" s="47" customFormat="1" ht="14.25" customHeight="1" thickBot="1" x14ac:dyDescent="0.25">
      <c r="A45" s="603" t="s">
        <v>186</v>
      </c>
      <c r="B45" s="604"/>
      <c r="C45" s="604"/>
      <c r="D45" s="604"/>
      <c r="E45" s="41">
        <f>SUM(E39:E44)</f>
        <v>0</v>
      </c>
      <c r="F45" s="41">
        <f>SUM(F39:F44)</f>
        <v>0</v>
      </c>
      <c r="G45" s="41">
        <f t="shared" ref="G45:H45" si="6">SUM(G39:G44)</f>
        <v>0</v>
      </c>
      <c r="H45" s="41">
        <f t="shared" si="6"/>
        <v>0</v>
      </c>
      <c r="I45" s="41">
        <f t="shared" ref="I45:L45" si="7">SUM(I39:I44)</f>
        <v>531642.43999999994</v>
      </c>
      <c r="J45" s="41">
        <f t="shared" si="7"/>
        <v>372075.97000000003</v>
      </c>
      <c r="K45" s="41">
        <f t="shared" si="7"/>
        <v>1226552.6600000001</v>
      </c>
      <c r="L45" s="42">
        <f t="shared" si="7"/>
        <v>0</v>
      </c>
    </row>
    <row r="46" spans="1:12" ht="14.25" customHeight="1" thickBot="1" x14ac:dyDescent="0.25">
      <c r="A46" s="43"/>
      <c r="B46" s="44"/>
      <c r="C46" s="44"/>
      <c r="D46" s="44"/>
      <c r="E46" s="44"/>
      <c r="F46" s="44"/>
      <c r="G46" s="44"/>
      <c r="H46" s="44"/>
      <c r="I46" s="44"/>
      <c r="J46" s="44"/>
      <c r="K46" s="44"/>
      <c r="L46" s="45"/>
    </row>
    <row r="47" spans="1:12" ht="15.75" customHeight="1" x14ac:dyDescent="0.2">
      <c r="A47" s="605" t="s">
        <v>187</v>
      </c>
      <c r="B47" s="606"/>
      <c r="C47" s="606"/>
      <c r="D47" s="606"/>
      <c r="E47" s="606"/>
      <c r="F47" s="606"/>
      <c r="G47" s="606"/>
      <c r="H47" s="606"/>
      <c r="I47" s="606"/>
      <c r="J47" s="606"/>
      <c r="K47" s="606"/>
      <c r="L47" s="607"/>
    </row>
    <row r="48" spans="1:12" ht="15.75" customHeight="1" x14ac:dyDescent="0.2">
      <c r="A48" s="570" t="s">
        <v>100</v>
      </c>
      <c r="B48" s="571"/>
      <c r="C48" s="571"/>
      <c r="D48" s="571"/>
      <c r="E48" s="572">
        <v>2017</v>
      </c>
      <c r="F48" s="573"/>
      <c r="G48" s="574">
        <v>2018</v>
      </c>
      <c r="H48" s="574"/>
      <c r="I48" s="574">
        <v>2019</v>
      </c>
      <c r="J48" s="574"/>
      <c r="K48" s="574">
        <v>2020</v>
      </c>
      <c r="L48" s="575"/>
    </row>
    <row r="49" spans="1:12" ht="28.5" customHeight="1" x14ac:dyDescent="0.2">
      <c r="A49" s="594" t="s">
        <v>188</v>
      </c>
      <c r="B49" s="595"/>
      <c r="C49" s="595"/>
      <c r="D49" s="595"/>
      <c r="E49" s="596"/>
      <c r="F49" s="597"/>
      <c r="G49" s="592"/>
      <c r="H49" s="593"/>
      <c r="I49" s="592">
        <v>318664.43</v>
      </c>
      <c r="J49" s="593"/>
      <c r="K49" s="592">
        <v>277631.26</v>
      </c>
      <c r="L49" s="593"/>
    </row>
    <row r="50" spans="1:12" ht="24.75" customHeight="1" x14ac:dyDescent="0.2">
      <c r="A50" s="594" t="s">
        <v>189</v>
      </c>
      <c r="B50" s="595"/>
      <c r="C50" s="595"/>
      <c r="D50" s="595"/>
      <c r="E50" s="596"/>
      <c r="F50" s="597"/>
      <c r="G50" s="592"/>
      <c r="H50" s="593"/>
      <c r="I50" s="592">
        <v>58224.81</v>
      </c>
      <c r="J50" s="593"/>
      <c r="K50" s="592">
        <v>51696</v>
      </c>
      <c r="L50" s="593"/>
    </row>
    <row r="51" spans="1:12" ht="24.75" customHeight="1" x14ac:dyDescent="0.2">
      <c r="A51" s="594" t="s">
        <v>190</v>
      </c>
      <c r="B51" s="595"/>
      <c r="C51" s="595"/>
      <c r="D51" s="595"/>
      <c r="E51" s="596"/>
      <c r="F51" s="597"/>
      <c r="G51" s="592"/>
      <c r="H51" s="593"/>
      <c r="I51" s="592">
        <v>235295.18</v>
      </c>
      <c r="J51" s="593"/>
      <c r="K51" s="592">
        <v>291060.63</v>
      </c>
      <c r="L51" s="593"/>
    </row>
    <row r="52" spans="1:12" ht="24" customHeight="1" x14ac:dyDescent="0.2">
      <c r="A52" s="594" t="s">
        <v>191</v>
      </c>
      <c r="B52" s="595"/>
      <c r="C52" s="595"/>
      <c r="D52" s="595"/>
      <c r="E52" s="596"/>
      <c r="F52" s="597"/>
      <c r="G52" s="592"/>
      <c r="H52" s="593"/>
      <c r="I52" s="592">
        <v>96285.26</v>
      </c>
      <c r="J52" s="593"/>
      <c r="K52" s="592">
        <v>52806</v>
      </c>
      <c r="L52" s="593"/>
    </row>
    <row r="53" spans="1:12" ht="22.5" customHeight="1" thickBot="1" x14ac:dyDescent="0.25">
      <c r="A53" s="598" t="s">
        <v>192</v>
      </c>
      <c r="B53" s="599"/>
      <c r="C53" s="599"/>
      <c r="D53" s="599"/>
      <c r="E53" s="600"/>
      <c r="F53" s="601"/>
      <c r="G53" s="592"/>
      <c r="H53" s="593"/>
      <c r="I53" s="592">
        <v>0</v>
      </c>
      <c r="J53" s="593"/>
      <c r="K53" s="587">
        <v>0</v>
      </c>
      <c r="L53" s="588"/>
    </row>
    <row r="54" spans="1:12" ht="12.75" customHeight="1" thickBot="1" x14ac:dyDescent="0.25">
      <c r="A54" s="52"/>
      <c r="B54" s="53"/>
      <c r="C54" s="53"/>
      <c r="D54" s="53"/>
      <c r="E54" s="53"/>
      <c r="F54" s="53"/>
      <c r="G54" s="53"/>
      <c r="H54" s="53"/>
      <c r="I54" s="53"/>
      <c r="J54" s="53"/>
      <c r="K54" s="53"/>
      <c r="L54" s="54"/>
    </row>
    <row r="55" spans="1:12" x14ac:dyDescent="0.2">
      <c r="A55" s="589" t="s">
        <v>142</v>
      </c>
      <c r="B55" s="590"/>
      <c r="C55" s="590"/>
      <c r="D55" s="590"/>
      <c r="E55" s="590"/>
      <c r="F55" s="590"/>
      <c r="G55" s="590"/>
      <c r="H55" s="590"/>
      <c r="I55" s="590"/>
      <c r="J55" s="590"/>
      <c r="K55" s="590"/>
      <c r="L55" s="591"/>
    </row>
    <row r="56" spans="1:12" ht="15.75" customHeight="1" x14ac:dyDescent="0.2">
      <c r="A56" s="567" t="s">
        <v>193</v>
      </c>
      <c r="B56" s="568"/>
      <c r="C56" s="568"/>
      <c r="D56" s="568"/>
      <c r="E56" s="568"/>
      <c r="F56" s="568"/>
      <c r="G56" s="568"/>
      <c r="H56" s="568"/>
      <c r="I56" s="568"/>
      <c r="J56" s="568"/>
      <c r="K56" s="568"/>
      <c r="L56" s="569"/>
    </row>
    <row r="57" spans="1:12" x14ac:dyDescent="0.2">
      <c r="A57" s="570" t="s">
        <v>100</v>
      </c>
      <c r="B57" s="571"/>
      <c r="C57" s="571"/>
      <c r="D57" s="571"/>
      <c r="E57" s="572">
        <v>2017</v>
      </c>
      <c r="F57" s="573"/>
      <c r="G57" s="574">
        <v>2018</v>
      </c>
      <c r="H57" s="574"/>
      <c r="I57" s="574">
        <v>2019</v>
      </c>
      <c r="J57" s="574"/>
      <c r="K57" s="574">
        <v>2020</v>
      </c>
      <c r="L57" s="575"/>
    </row>
    <row r="58" spans="1:12" ht="12.75" customHeight="1" x14ac:dyDescent="0.2">
      <c r="A58" s="535" t="s">
        <v>194</v>
      </c>
      <c r="B58" s="536"/>
      <c r="C58" s="536"/>
      <c r="D58" s="536"/>
      <c r="E58" s="537" t="e">
        <f>(E8+E10)/SUM(E8:E10)</f>
        <v>#DIV/0!</v>
      </c>
      <c r="F58" s="537"/>
      <c r="G58" s="537" t="e">
        <f>(G8+G10)/SUM(G8:G10)</f>
        <v>#DIV/0!</v>
      </c>
      <c r="H58" s="537"/>
      <c r="I58" s="537">
        <f>(I8+I10)/SUM(I8:I10)</f>
        <v>0.7731806535935335</v>
      </c>
      <c r="J58" s="537"/>
      <c r="K58" s="538">
        <f>(K8+K10)/SUM(K8:K10)</f>
        <v>0.78202541580462515</v>
      </c>
      <c r="L58" s="539"/>
    </row>
    <row r="59" spans="1:12" ht="12.75" customHeight="1" x14ac:dyDescent="0.2">
      <c r="A59" s="540" t="s">
        <v>195</v>
      </c>
      <c r="B59" s="541"/>
      <c r="C59" s="541"/>
      <c r="D59" s="541"/>
      <c r="E59" s="537"/>
      <c r="F59" s="537"/>
      <c r="G59" s="537"/>
      <c r="H59" s="537"/>
      <c r="I59" s="537"/>
      <c r="J59" s="537"/>
      <c r="K59" s="538"/>
      <c r="L59" s="539"/>
    </row>
    <row r="60" spans="1:12" ht="12.75" customHeight="1" x14ac:dyDescent="0.2">
      <c r="A60" s="542" t="s">
        <v>196</v>
      </c>
      <c r="B60" s="541"/>
      <c r="C60" s="541"/>
      <c r="D60" s="541"/>
      <c r="E60" s="537"/>
      <c r="F60" s="537"/>
      <c r="G60" s="537"/>
      <c r="H60" s="537"/>
      <c r="I60" s="537"/>
      <c r="J60" s="537"/>
      <c r="K60" s="538"/>
      <c r="L60" s="539"/>
    </row>
    <row r="61" spans="1:12" ht="12.75" customHeight="1" x14ac:dyDescent="0.2">
      <c r="A61" s="535" t="s">
        <v>197</v>
      </c>
      <c r="B61" s="536"/>
      <c r="C61" s="536"/>
      <c r="D61" s="536"/>
      <c r="E61" s="537" t="e">
        <f>E8/SUM(E8:E10)</f>
        <v>#DIV/0!</v>
      </c>
      <c r="F61" s="537"/>
      <c r="G61" s="537" t="e">
        <f>G8/SUM(G8:G10)</f>
        <v>#DIV/0!</v>
      </c>
      <c r="H61" s="537"/>
      <c r="I61" s="537">
        <f>I8/SUM(I8:I10)</f>
        <v>0.38125473483136818</v>
      </c>
      <c r="J61" s="537"/>
      <c r="K61" s="538">
        <f>K8/SUM(K8:K10)</f>
        <v>0.54281149454060862</v>
      </c>
      <c r="L61" s="539"/>
    </row>
    <row r="62" spans="1:12" ht="12.75" customHeight="1" x14ac:dyDescent="0.2">
      <c r="A62" s="540" t="s">
        <v>198</v>
      </c>
      <c r="B62" s="541"/>
      <c r="C62" s="541"/>
      <c r="D62" s="541"/>
      <c r="E62" s="537"/>
      <c r="F62" s="537"/>
      <c r="G62" s="537"/>
      <c r="H62" s="537"/>
      <c r="I62" s="537"/>
      <c r="J62" s="537"/>
      <c r="K62" s="538"/>
      <c r="L62" s="539"/>
    </row>
    <row r="63" spans="1:12" ht="13.15" customHeight="1" x14ac:dyDescent="0.2">
      <c r="A63" s="542" t="s">
        <v>196</v>
      </c>
      <c r="B63" s="541"/>
      <c r="C63" s="541"/>
      <c r="D63" s="541"/>
      <c r="E63" s="537"/>
      <c r="F63" s="537"/>
      <c r="G63" s="537"/>
      <c r="H63" s="537"/>
      <c r="I63" s="537"/>
      <c r="J63" s="537"/>
      <c r="K63" s="538"/>
      <c r="L63" s="539"/>
    </row>
    <row r="64" spans="1:12" ht="13.15" customHeight="1" x14ac:dyDescent="0.2">
      <c r="A64" s="535" t="s">
        <v>199</v>
      </c>
      <c r="B64" s="536"/>
      <c r="C64" s="536"/>
      <c r="D64" s="536"/>
      <c r="E64" s="537" t="e">
        <f>E49/SUM(E8:E10)</f>
        <v>#DIV/0!</v>
      </c>
      <c r="F64" s="537"/>
      <c r="G64" s="537" t="e">
        <f>G49/SUM(G14:G16)</f>
        <v>#DIV/0!</v>
      </c>
      <c r="H64" s="537"/>
      <c r="I64" s="537">
        <f>I49/SUM(I8:I10)</f>
        <v>0.16991003381848357</v>
      </c>
      <c r="J64" s="537"/>
      <c r="K64" s="538">
        <f>K49/SUM(K8:K10)</f>
        <v>0.20440967155299991</v>
      </c>
      <c r="L64" s="539"/>
    </row>
    <row r="65" spans="1:12" ht="13.15" customHeight="1" x14ac:dyDescent="0.2">
      <c r="A65" s="540" t="s">
        <v>200</v>
      </c>
      <c r="B65" s="541"/>
      <c r="C65" s="541"/>
      <c r="D65" s="541"/>
      <c r="E65" s="537"/>
      <c r="F65" s="537"/>
      <c r="G65" s="537"/>
      <c r="H65" s="537"/>
      <c r="I65" s="537"/>
      <c r="J65" s="537"/>
      <c r="K65" s="538"/>
      <c r="L65" s="539"/>
    </row>
    <row r="66" spans="1:12" ht="13.15" customHeight="1" x14ac:dyDescent="0.2">
      <c r="A66" s="542" t="s">
        <v>196</v>
      </c>
      <c r="B66" s="541"/>
      <c r="C66" s="541"/>
      <c r="D66" s="541"/>
      <c r="E66" s="537"/>
      <c r="F66" s="537"/>
      <c r="G66" s="537"/>
      <c r="H66" s="537"/>
      <c r="I66" s="537"/>
      <c r="J66" s="537"/>
      <c r="K66" s="538"/>
      <c r="L66" s="539"/>
    </row>
    <row r="67" spans="1:12" x14ac:dyDescent="0.2">
      <c r="A67" s="567" t="s">
        <v>201</v>
      </c>
      <c r="B67" s="568"/>
      <c r="C67" s="568"/>
      <c r="D67" s="568"/>
      <c r="E67" s="568"/>
      <c r="F67" s="568"/>
      <c r="G67" s="568"/>
      <c r="H67" s="568"/>
      <c r="I67" s="568"/>
      <c r="J67" s="568"/>
      <c r="K67" s="568"/>
      <c r="L67" s="569"/>
    </row>
    <row r="68" spans="1:12" x14ac:dyDescent="0.2">
      <c r="A68" s="570" t="s">
        <v>93</v>
      </c>
      <c r="B68" s="571"/>
      <c r="C68" s="571"/>
      <c r="D68" s="571"/>
      <c r="E68" s="572">
        <v>2017</v>
      </c>
      <c r="F68" s="573"/>
      <c r="G68" s="574">
        <v>2018</v>
      </c>
      <c r="H68" s="574"/>
      <c r="I68" s="574">
        <v>2019</v>
      </c>
      <c r="J68" s="574"/>
      <c r="K68" s="574">
        <v>2020</v>
      </c>
      <c r="L68" s="575"/>
    </row>
    <row r="69" spans="1:12" ht="24" customHeight="1" x14ac:dyDescent="0.2">
      <c r="A69" s="535" t="s">
        <v>202</v>
      </c>
      <c r="B69" s="536"/>
      <c r="C69" s="536"/>
      <c r="D69" s="536"/>
      <c r="E69" s="537" t="e">
        <f>(E50+E51+E52)/SUM(E8:E10)</f>
        <v>#DIV/0!</v>
      </c>
      <c r="F69" s="537"/>
      <c r="G69" s="537" t="e">
        <f>(G50+G51+G52)/SUM(G8:G10)</f>
        <v>#DIV/0!</v>
      </c>
      <c r="H69" s="537"/>
      <c r="I69" s="537">
        <f>(I50+I51+I52)/SUM(I8:I10)</f>
        <v>0.2078419082108488</v>
      </c>
      <c r="J69" s="537"/>
      <c r="K69" s="538">
        <f>(K50+K51+K52)/SUM(K8:K10)</f>
        <v>0.29123819586072847</v>
      </c>
      <c r="L69" s="538"/>
    </row>
    <row r="70" spans="1:12" ht="13.15" customHeight="1" x14ac:dyDescent="0.2">
      <c r="A70" s="540" t="s">
        <v>203</v>
      </c>
      <c r="B70" s="541"/>
      <c r="C70" s="541"/>
      <c r="D70" s="541"/>
      <c r="E70" s="537"/>
      <c r="F70" s="537"/>
      <c r="G70" s="537"/>
      <c r="H70" s="537"/>
      <c r="I70" s="537"/>
      <c r="J70" s="537"/>
      <c r="K70" s="538"/>
      <c r="L70" s="538"/>
    </row>
    <row r="71" spans="1:12" ht="13.15" customHeight="1" x14ac:dyDescent="0.2">
      <c r="A71" s="542" t="s">
        <v>196</v>
      </c>
      <c r="B71" s="541"/>
      <c r="C71" s="541"/>
      <c r="D71" s="541"/>
      <c r="E71" s="537"/>
      <c r="F71" s="537"/>
      <c r="G71" s="537"/>
      <c r="H71" s="537"/>
      <c r="I71" s="537"/>
      <c r="J71" s="537"/>
      <c r="K71" s="538"/>
      <c r="L71" s="538"/>
    </row>
    <row r="72" spans="1:12" ht="13.15" customHeight="1" x14ac:dyDescent="0.2">
      <c r="A72" s="535" t="s">
        <v>204</v>
      </c>
      <c r="B72" s="536"/>
      <c r="C72" s="536"/>
      <c r="D72" s="536"/>
      <c r="E72" s="537" t="e">
        <f>E51/SUM(E8:E10)</f>
        <v>#DIV/0!</v>
      </c>
      <c r="F72" s="537"/>
      <c r="G72" s="537" t="e">
        <f>E51/SUM(E8:E10)</f>
        <v>#DIV/0!</v>
      </c>
      <c r="H72" s="537"/>
      <c r="I72" s="537">
        <f>I51/SUM(I8:I10)</f>
        <v>0.12545803116816703</v>
      </c>
      <c r="J72" s="537"/>
      <c r="K72" s="538">
        <f>K51/SUM(K8:K10)</f>
        <v>0.21429722207905993</v>
      </c>
      <c r="L72" s="539"/>
    </row>
    <row r="73" spans="1:12" ht="13.15" customHeight="1" x14ac:dyDescent="0.2">
      <c r="A73" s="540" t="s">
        <v>205</v>
      </c>
      <c r="B73" s="541"/>
      <c r="C73" s="541"/>
      <c r="D73" s="541"/>
      <c r="E73" s="537"/>
      <c r="F73" s="537"/>
      <c r="G73" s="537"/>
      <c r="H73" s="537"/>
      <c r="I73" s="537"/>
      <c r="J73" s="537"/>
      <c r="K73" s="538"/>
      <c r="L73" s="539"/>
    </row>
    <row r="74" spans="1:12" ht="13.15" customHeight="1" x14ac:dyDescent="0.2">
      <c r="A74" s="542" t="s">
        <v>196</v>
      </c>
      <c r="B74" s="541"/>
      <c r="C74" s="541"/>
      <c r="D74" s="541"/>
      <c r="E74" s="537"/>
      <c r="F74" s="537"/>
      <c r="G74" s="537"/>
      <c r="H74" s="537"/>
      <c r="I74" s="537"/>
      <c r="J74" s="537"/>
      <c r="K74" s="538"/>
      <c r="L74" s="539"/>
    </row>
    <row r="75" spans="1:12" ht="12.75" customHeight="1" x14ac:dyDescent="0.2">
      <c r="A75" s="535" t="s">
        <v>206</v>
      </c>
      <c r="B75" s="536"/>
      <c r="C75" s="536"/>
      <c r="D75" s="536"/>
      <c r="E75" s="537" t="e">
        <f>(E50+E52)/SUM(E8:E10)</f>
        <v>#DIV/0!</v>
      </c>
      <c r="F75" s="537"/>
      <c r="G75" s="537" t="e">
        <f>(G50+G52)/SUM(G8:G10)</f>
        <v>#DIV/0!</v>
      </c>
      <c r="H75" s="537"/>
      <c r="I75" s="586">
        <f>(I50+I52)/SUM(I8:I10)</f>
        <v>8.2383877042681755E-2</v>
      </c>
      <c r="J75" s="537"/>
      <c r="K75" s="538">
        <f>(K50+K52)/SUM(K8:K10)</f>
        <v>7.6940973781668517E-2</v>
      </c>
      <c r="L75" s="538"/>
    </row>
    <row r="76" spans="1:12" ht="12.75" customHeight="1" x14ac:dyDescent="0.2">
      <c r="A76" s="540" t="s">
        <v>207</v>
      </c>
      <c r="B76" s="541"/>
      <c r="C76" s="541"/>
      <c r="D76" s="541"/>
      <c r="E76" s="537"/>
      <c r="F76" s="537"/>
      <c r="G76" s="537"/>
      <c r="H76" s="537"/>
      <c r="I76" s="537"/>
      <c r="J76" s="537"/>
      <c r="K76" s="538"/>
      <c r="L76" s="538"/>
    </row>
    <row r="77" spans="1:12" ht="12.75" customHeight="1" x14ac:dyDescent="0.2">
      <c r="A77" s="542" t="s">
        <v>196</v>
      </c>
      <c r="B77" s="541"/>
      <c r="C77" s="541"/>
      <c r="D77" s="541"/>
      <c r="E77" s="537"/>
      <c r="F77" s="537"/>
      <c r="G77" s="537"/>
      <c r="H77" s="537"/>
      <c r="I77" s="537"/>
      <c r="J77" s="537"/>
      <c r="K77" s="538"/>
      <c r="L77" s="538"/>
    </row>
    <row r="78" spans="1:12" x14ac:dyDescent="0.2">
      <c r="A78" s="567" t="s">
        <v>208</v>
      </c>
      <c r="B78" s="568"/>
      <c r="C78" s="568"/>
      <c r="D78" s="568"/>
      <c r="E78" s="568"/>
      <c r="F78" s="568"/>
      <c r="G78" s="568"/>
      <c r="H78" s="568"/>
      <c r="I78" s="568"/>
      <c r="J78" s="568"/>
      <c r="K78" s="568"/>
      <c r="L78" s="569"/>
    </row>
    <row r="79" spans="1:12" x14ac:dyDescent="0.2">
      <c r="A79" s="570" t="s">
        <v>93</v>
      </c>
      <c r="B79" s="571"/>
      <c r="C79" s="571"/>
      <c r="D79" s="571"/>
      <c r="E79" s="572">
        <v>2017</v>
      </c>
      <c r="F79" s="573"/>
      <c r="G79" s="574">
        <v>2018</v>
      </c>
      <c r="H79" s="574"/>
      <c r="I79" s="574">
        <v>2019</v>
      </c>
      <c r="J79" s="574"/>
      <c r="K79" s="574">
        <v>2020</v>
      </c>
      <c r="L79" s="575"/>
    </row>
    <row r="80" spans="1:12" ht="12.75" customHeight="1" x14ac:dyDescent="0.2">
      <c r="A80" s="535" t="s">
        <v>209</v>
      </c>
      <c r="B80" s="536"/>
      <c r="C80" s="536"/>
      <c r="D80" s="536"/>
      <c r="E80" s="576" t="e">
        <f>(E8+E10)/Caratteristiche!G5</f>
        <v>#DIV/0!</v>
      </c>
      <c r="F80" s="577"/>
      <c r="G80" s="576" t="e">
        <f>(G8+G10)/Caratteristiche!I5</f>
        <v>#DIV/0!</v>
      </c>
      <c r="H80" s="577"/>
      <c r="I80" s="576">
        <f>(I8+I10)/Caratteristiche!K5</f>
        <v>1414.7238536585364</v>
      </c>
      <c r="J80" s="577"/>
      <c r="K80" s="578">
        <f>(K8+K10)/Caratteristiche!M5</f>
        <v>1036.2485268292683</v>
      </c>
      <c r="L80" s="579"/>
    </row>
    <row r="81" spans="1:12" ht="12.75" customHeight="1" x14ac:dyDescent="0.2">
      <c r="A81" s="540" t="s">
        <v>195</v>
      </c>
      <c r="B81" s="541"/>
      <c r="C81" s="541"/>
      <c r="D81" s="541"/>
      <c r="E81" s="576"/>
      <c r="F81" s="577"/>
      <c r="G81" s="576"/>
      <c r="H81" s="577"/>
      <c r="I81" s="576"/>
      <c r="J81" s="577"/>
      <c r="K81" s="578"/>
      <c r="L81" s="579"/>
    </row>
    <row r="82" spans="1:12" ht="12.75" customHeight="1" x14ac:dyDescent="0.2">
      <c r="A82" s="542" t="s">
        <v>210</v>
      </c>
      <c r="B82" s="541"/>
      <c r="C82" s="541"/>
      <c r="D82" s="541"/>
      <c r="E82" s="576"/>
      <c r="F82" s="577"/>
      <c r="G82" s="576"/>
      <c r="H82" s="577"/>
      <c r="I82" s="576"/>
      <c r="J82" s="577"/>
      <c r="K82" s="578"/>
      <c r="L82" s="579"/>
    </row>
    <row r="83" spans="1:12" ht="12.75" customHeight="1" x14ac:dyDescent="0.2">
      <c r="A83" s="535" t="s">
        <v>211</v>
      </c>
      <c r="B83" s="536"/>
      <c r="C83" s="536"/>
      <c r="D83" s="536"/>
      <c r="E83" s="576" t="e">
        <f>E8/Caratteristiche!G5</f>
        <v>#DIV/0!</v>
      </c>
      <c r="F83" s="577"/>
      <c r="G83" s="576" t="e">
        <f>G8/Caratteristiche!I5</f>
        <v>#DIV/0!</v>
      </c>
      <c r="H83" s="577"/>
      <c r="I83" s="576">
        <f>I8/Caratteristiche!K5</f>
        <v>697.59915121951224</v>
      </c>
      <c r="J83" s="577"/>
      <c r="K83" s="578">
        <f>K8/Caratteristiche!M5</f>
        <v>719.27024390243901</v>
      </c>
      <c r="L83" s="579"/>
    </row>
    <row r="84" spans="1:12" ht="12.75" customHeight="1" x14ac:dyDescent="0.2">
      <c r="A84" s="540" t="s">
        <v>198</v>
      </c>
      <c r="B84" s="541"/>
      <c r="C84" s="541"/>
      <c r="D84" s="541"/>
      <c r="E84" s="576"/>
      <c r="F84" s="577"/>
      <c r="G84" s="576"/>
      <c r="H84" s="577"/>
      <c r="I84" s="576"/>
      <c r="J84" s="577"/>
      <c r="K84" s="578"/>
      <c r="L84" s="579"/>
    </row>
    <row r="85" spans="1:12" ht="12.75" customHeight="1" x14ac:dyDescent="0.2">
      <c r="A85" s="542" t="s">
        <v>210</v>
      </c>
      <c r="B85" s="541"/>
      <c r="C85" s="541"/>
      <c r="D85" s="541"/>
      <c r="E85" s="576"/>
      <c r="F85" s="577"/>
      <c r="G85" s="576"/>
      <c r="H85" s="577"/>
      <c r="I85" s="576"/>
      <c r="J85" s="577"/>
      <c r="K85" s="578"/>
      <c r="L85" s="579"/>
    </row>
    <row r="86" spans="1:12" ht="12.75" customHeight="1" x14ac:dyDescent="0.2">
      <c r="A86" s="535" t="s">
        <v>212</v>
      </c>
      <c r="B86" s="536"/>
      <c r="C86" s="536"/>
      <c r="D86" s="536"/>
      <c r="E86" s="554" t="e">
        <f>(E50+E52)/Caratteristiche!G5</f>
        <v>#DIV/0!</v>
      </c>
      <c r="F86" s="555"/>
      <c r="G86" s="554" t="e">
        <f>(G50+G52)/Caratteristiche!I5</f>
        <v>#DIV/0!</v>
      </c>
      <c r="H86" s="555"/>
      <c r="I86" s="554">
        <f>(I50+I52)/Caratteristiche!K5</f>
        <v>150.74153170731708</v>
      </c>
      <c r="J86" s="555"/>
      <c r="K86" s="580">
        <f>(K50+K52)/Caratteristiche!M5</f>
        <v>101.95317073170732</v>
      </c>
      <c r="L86" s="581"/>
    </row>
    <row r="87" spans="1:12" ht="12.75" customHeight="1" x14ac:dyDescent="0.2">
      <c r="A87" s="540" t="s">
        <v>213</v>
      </c>
      <c r="B87" s="541"/>
      <c r="C87" s="541"/>
      <c r="D87" s="541"/>
      <c r="E87" s="556"/>
      <c r="F87" s="557"/>
      <c r="G87" s="556"/>
      <c r="H87" s="557"/>
      <c r="I87" s="556"/>
      <c r="J87" s="557"/>
      <c r="K87" s="582"/>
      <c r="L87" s="583"/>
    </row>
    <row r="88" spans="1:12" ht="12.75" customHeight="1" x14ac:dyDescent="0.2">
      <c r="A88" s="542" t="s">
        <v>210</v>
      </c>
      <c r="B88" s="541"/>
      <c r="C88" s="541"/>
      <c r="D88" s="541"/>
      <c r="E88" s="558"/>
      <c r="F88" s="559"/>
      <c r="G88" s="558"/>
      <c r="H88" s="559"/>
      <c r="I88" s="558"/>
      <c r="J88" s="559"/>
      <c r="K88" s="584"/>
      <c r="L88" s="585"/>
    </row>
    <row r="89" spans="1:12" ht="12.75" customHeight="1" x14ac:dyDescent="0.2">
      <c r="A89" s="535" t="s">
        <v>214</v>
      </c>
      <c r="B89" s="536"/>
      <c r="C89" s="536"/>
      <c r="D89" s="536"/>
      <c r="E89" s="554" t="e">
        <f>E49/Caratteristiche!G5</f>
        <v>#DIV/0!</v>
      </c>
      <c r="F89" s="555"/>
      <c r="G89" s="554" t="e">
        <f>G49/Caratteristiche!I5</f>
        <v>#DIV/0!</v>
      </c>
      <c r="H89" s="555"/>
      <c r="I89" s="554">
        <f>I49/Caratteristiche!K5</f>
        <v>310.89212682926831</v>
      </c>
      <c r="J89" s="555"/>
      <c r="K89" s="560">
        <f>K49/Caratteristiche!M5</f>
        <v>270.85976585365853</v>
      </c>
      <c r="L89" s="561"/>
    </row>
    <row r="90" spans="1:12" ht="12.75" customHeight="1" x14ac:dyDescent="0.2">
      <c r="A90" s="540" t="s">
        <v>200</v>
      </c>
      <c r="B90" s="541"/>
      <c r="C90" s="541"/>
      <c r="D90" s="541"/>
      <c r="E90" s="556"/>
      <c r="F90" s="557"/>
      <c r="G90" s="556"/>
      <c r="H90" s="557"/>
      <c r="I90" s="556"/>
      <c r="J90" s="557"/>
      <c r="K90" s="562"/>
      <c r="L90" s="563"/>
    </row>
    <row r="91" spans="1:12" ht="13.5" customHeight="1" x14ac:dyDescent="0.2">
      <c r="A91" s="566" t="s">
        <v>210</v>
      </c>
      <c r="B91" s="536"/>
      <c r="C91" s="536"/>
      <c r="D91" s="536"/>
      <c r="E91" s="558"/>
      <c r="F91" s="559"/>
      <c r="G91" s="558"/>
      <c r="H91" s="559"/>
      <c r="I91" s="558"/>
      <c r="J91" s="559"/>
      <c r="K91" s="564"/>
      <c r="L91" s="565"/>
    </row>
    <row r="92" spans="1:12" x14ac:dyDescent="0.2">
      <c r="A92" s="567" t="s">
        <v>215</v>
      </c>
      <c r="B92" s="568"/>
      <c r="C92" s="568"/>
      <c r="D92" s="568"/>
      <c r="E92" s="568"/>
      <c r="F92" s="568"/>
      <c r="G92" s="568"/>
      <c r="H92" s="568"/>
      <c r="I92" s="568"/>
      <c r="J92" s="568"/>
      <c r="K92" s="568"/>
      <c r="L92" s="569"/>
    </row>
    <row r="93" spans="1:12" x14ac:dyDescent="0.2">
      <c r="A93" s="570" t="s">
        <v>93</v>
      </c>
      <c r="B93" s="571"/>
      <c r="C93" s="571"/>
      <c r="D93" s="571"/>
      <c r="E93" s="572">
        <v>2017</v>
      </c>
      <c r="F93" s="573"/>
      <c r="G93" s="574">
        <v>2018</v>
      </c>
      <c r="H93" s="574"/>
      <c r="I93" s="574">
        <v>2019</v>
      </c>
      <c r="J93" s="574"/>
      <c r="K93" s="574">
        <v>2020</v>
      </c>
      <c r="L93" s="575"/>
    </row>
    <row r="94" spans="1:12" ht="12.75" customHeight="1" x14ac:dyDescent="0.2">
      <c r="A94" s="535" t="s">
        <v>216</v>
      </c>
      <c r="B94" s="536"/>
      <c r="C94" s="536"/>
      <c r="D94" s="536"/>
      <c r="E94" s="537" t="e">
        <f>E36/E14</f>
        <v>#DIV/0!</v>
      </c>
      <c r="F94" s="537"/>
      <c r="G94" s="537" t="e">
        <f>G36/G14</f>
        <v>#DIV/0!</v>
      </c>
      <c r="H94" s="537"/>
      <c r="I94" s="537">
        <f>I36/I14</f>
        <v>0.3316652641212976</v>
      </c>
      <c r="J94" s="537"/>
      <c r="K94" s="538">
        <f>K36/K14</f>
        <v>0.79585346408600433</v>
      </c>
      <c r="L94" s="539"/>
    </row>
    <row r="95" spans="1:12" ht="12.75" customHeight="1" x14ac:dyDescent="0.2">
      <c r="A95" s="540" t="s">
        <v>217</v>
      </c>
      <c r="B95" s="541"/>
      <c r="C95" s="541"/>
      <c r="D95" s="541"/>
      <c r="E95" s="537"/>
      <c r="F95" s="537"/>
      <c r="G95" s="537"/>
      <c r="H95" s="537"/>
      <c r="I95" s="537"/>
      <c r="J95" s="537"/>
      <c r="K95" s="538"/>
      <c r="L95" s="539"/>
    </row>
    <row r="96" spans="1:12" ht="12.75" customHeight="1" x14ac:dyDescent="0.2">
      <c r="A96" s="542" t="s">
        <v>218</v>
      </c>
      <c r="B96" s="541"/>
      <c r="C96" s="541"/>
      <c r="D96" s="541"/>
      <c r="E96" s="537"/>
      <c r="F96" s="537"/>
      <c r="G96" s="537"/>
      <c r="H96" s="537"/>
      <c r="I96" s="537"/>
      <c r="J96" s="537"/>
      <c r="K96" s="538"/>
      <c r="L96" s="539"/>
    </row>
    <row r="97" spans="1:12" ht="12.75" customHeight="1" x14ac:dyDescent="0.2">
      <c r="A97" s="535" t="s">
        <v>219</v>
      </c>
      <c r="B97" s="536"/>
      <c r="C97" s="536"/>
      <c r="D97" s="536"/>
      <c r="E97" s="537" t="e">
        <f>E45/E25</f>
        <v>#DIV/0!</v>
      </c>
      <c r="F97" s="537"/>
      <c r="G97" s="537" t="e">
        <f>G45/G25</f>
        <v>#DIV/0!</v>
      </c>
      <c r="H97" s="537"/>
      <c r="I97" s="537">
        <f>I45/I25</f>
        <v>0.24239092427693312</v>
      </c>
      <c r="J97" s="537"/>
      <c r="K97" s="538">
        <f>K45/K25</f>
        <v>0.33283237405112187</v>
      </c>
      <c r="L97" s="539"/>
    </row>
    <row r="98" spans="1:12" ht="12.75" customHeight="1" x14ac:dyDescent="0.2">
      <c r="A98" s="540" t="s">
        <v>220</v>
      </c>
      <c r="B98" s="541"/>
      <c r="C98" s="541"/>
      <c r="D98" s="541"/>
      <c r="E98" s="537"/>
      <c r="F98" s="537"/>
      <c r="G98" s="537"/>
      <c r="H98" s="537"/>
      <c r="I98" s="537"/>
      <c r="J98" s="537"/>
      <c r="K98" s="538"/>
      <c r="L98" s="539"/>
    </row>
    <row r="99" spans="1:12" ht="12.75" customHeight="1" x14ac:dyDescent="0.2">
      <c r="A99" s="542" t="s">
        <v>221</v>
      </c>
      <c r="B99" s="541"/>
      <c r="C99" s="541"/>
      <c r="D99" s="541"/>
      <c r="E99" s="537"/>
      <c r="F99" s="537"/>
      <c r="G99" s="537"/>
      <c r="H99" s="537"/>
      <c r="I99" s="537"/>
      <c r="J99" s="537"/>
      <c r="K99" s="538"/>
      <c r="L99" s="539"/>
    </row>
    <row r="100" spans="1:12" ht="12.75" customHeight="1" x14ac:dyDescent="0.2">
      <c r="A100" s="535" t="s">
        <v>222</v>
      </c>
      <c r="B100" s="536"/>
      <c r="C100" s="536"/>
      <c r="D100" s="536"/>
      <c r="E100" s="537" t="e">
        <f>(F8+F10)/(E8+E10)</f>
        <v>#DIV/0!</v>
      </c>
      <c r="F100" s="537"/>
      <c r="G100" s="537" t="e">
        <f>(H8+H10)/(G8+G10)</f>
        <v>#DIV/0!</v>
      </c>
      <c r="H100" s="537"/>
      <c r="I100" s="537">
        <f>(J8+J10)/(I8+I10)</f>
        <v>0.59377149152507191</v>
      </c>
      <c r="J100" s="537"/>
      <c r="K100" s="548">
        <f>(L8+L10)/(K8+K10)</f>
        <v>0</v>
      </c>
      <c r="L100" s="549"/>
    </row>
    <row r="101" spans="1:12" ht="12.75" customHeight="1" x14ac:dyDescent="0.2">
      <c r="A101" s="540" t="s">
        <v>223</v>
      </c>
      <c r="B101" s="541"/>
      <c r="C101" s="541"/>
      <c r="D101" s="541"/>
      <c r="E101" s="537"/>
      <c r="F101" s="537"/>
      <c r="G101" s="537"/>
      <c r="H101" s="537"/>
      <c r="I101" s="537"/>
      <c r="J101" s="537"/>
      <c r="K101" s="550"/>
      <c r="L101" s="551"/>
    </row>
    <row r="102" spans="1:12" ht="12.75" customHeight="1" x14ac:dyDescent="0.2">
      <c r="A102" s="542" t="s">
        <v>224</v>
      </c>
      <c r="B102" s="541"/>
      <c r="C102" s="541"/>
      <c r="D102" s="541"/>
      <c r="E102" s="537"/>
      <c r="F102" s="537"/>
      <c r="G102" s="537"/>
      <c r="H102" s="537"/>
      <c r="I102" s="537"/>
      <c r="J102" s="537"/>
      <c r="K102" s="552"/>
      <c r="L102" s="553"/>
    </row>
    <row r="103" spans="1:12" ht="13.15" customHeight="1" x14ac:dyDescent="0.2">
      <c r="A103" s="535" t="s">
        <v>225</v>
      </c>
      <c r="B103" s="536"/>
      <c r="C103" s="536"/>
      <c r="D103" s="536"/>
      <c r="E103" s="537" t="e">
        <f>(#REF!)/(#REF!)</f>
        <v>#REF!</v>
      </c>
      <c r="F103" s="537"/>
      <c r="G103" s="537" t="e">
        <f>F19/E19</f>
        <v>#DIV/0!</v>
      </c>
      <c r="H103" s="537"/>
      <c r="I103" s="537">
        <f>(J19)/(I19)</f>
        <v>0.64134625254784472</v>
      </c>
      <c r="J103" s="537"/>
      <c r="K103" s="538">
        <f>(L19)/(K19)</f>
        <v>0</v>
      </c>
      <c r="L103" s="538"/>
    </row>
    <row r="104" spans="1:12" ht="13.15" customHeight="1" x14ac:dyDescent="0.2">
      <c r="A104" s="540" t="s">
        <v>226</v>
      </c>
      <c r="B104" s="541"/>
      <c r="C104" s="541"/>
      <c r="D104" s="541"/>
      <c r="E104" s="537"/>
      <c r="F104" s="537"/>
      <c r="G104" s="537"/>
      <c r="H104" s="537"/>
      <c r="I104" s="537"/>
      <c r="J104" s="537"/>
      <c r="K104" s="538"/>
      <c r="L104" s="538"/>
    </row>
    <row r="105" spans="1:12" ht="13.9" customHeight="1" thickBot="1" x14ac:dyDescent="0.25">
      <c r="A105" s="546" t="s">
        <v>227</v>
      </c>
      <c r="B105" s="547"/>
      <c r="C105" s="547"/>
      <c r="D105" s="547"/>
      <c r="E105" s="544"/>
      <c r="F105" s="544"/>
      <c r="G105" s="544"/>
      <c r="H105" s="544"/>
      <c r="I105" s="544"/>
      <c r="J105" s="544"/>
      <c r="K105" s="545"/>
      <c r="L105" s="545"/>
    </row>
    <row r="107" spans="1:12" ht="3" customHeight="1" x14ac:dyDescent="0.2"/>
    <row r="108" spans="1:12" x14ac:dyDescent="0.2">
      <c r="A108" s="444"/>
      <c r="B108" s="444"/>
      <c r="C108" s="444"/>
      <c r="D108" s="444"/>
      <c r="E108" s="543"/>
      <c r="F108" s="543"/>
      <c r="G108" s="543"/>
      <c r="H108" s="543"/>
      <c r="I108" s="543"/>
      <c r="J108" s="543"/>
      <c r="K108" s="543"/>
      <c r="L108" s="543"/>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14:D14"/>
    <mergeCell ref="A16:L16"/>
    <mergeCell ref="A17:D18"/>
    <mergeCell ref="I17:J17"/>
    <mergeCell ref="A1:J1"/>
    <mergeCell ref="A2:L2"/>
    <mergeCell ref="A3:L3"/>
    <mergeCell ref="A4:D5"/>
    <mergeCell ref="G4:H4"/>
    <mergeCell ref="K4:L4"/>
    <mergeCell ref="K17:L17"/>
    <mergeCell ref="A10:D10"/>
    <mergeCell ref="A11:D11"/>
    <mergeCell ref="A12:D12"/>
    <mergeCell ref="A13:D13"/>
    <mergeCell ref="A6:D6"/>
    <mergeCell ref="A7:D7"/>
    <mergeCell ref="A8:D8"/>
    <mergeCell ref="A9:D9"/>
    <mergeCell ref="I4:J4"/>
    <mergeCell ref="E4:F4"/>
    <mergeCell ref="E17:F17"/>
    <mergeCell ref="G17:H17"/>
    <mergeCell ref="A23:D23"/>
    <mergeCell ref="A24:D24"/>
    <mergeCell ref="A25:D25"/>
    <mergeCell ref="A27:L27"/>
    <mergeCell ref="B32:D32"/>
    <mergeCell ref="A19:D19"/>
    <mergeCell ref="A20:D20"/>
    <mergeCell ref="A21:D21"/>
    <mergeCell ref="A22:D22"/>
    <mergeCell ref="B33:D33"/>
    <mergeCell ref="B34:D34"/>
    <mergeCell ref="B35:D35"/>
    <mergeCell ref="I28:J28"/>
    <mergeCell ref="K28:L28"/>
    <mergeCell ref="B30:D30"/>
    <mergeCell ref="B31:D31"/>
    <mergeCell ref="K37:L37"/>
    <mergeCell ref="B39:D39"/>
    <mergeCell ref="A36:D36"/>
    <mergeCell ref="A37:A38"/>
    <mergeCell ref="B37:D38"/>
    <mergeCell ref="A28:A29"/>
    <mergeCell ref="B28:D29"/>
    <mergeCell ref="E28:F28"/>
    <mergeCell ref="G28:H28"/>
    <mergeCell ref="B40:D40"/>
    <mergeCell ref="B41:D41"/>
    <mergeCell ref="B42:D42"/>
    <mergeCell ref="B43:D43"/>
    <mergeCell ref="I37:J37"/>
    <mergeCell ref="B44:D44"/>
    <mergeCell ref="A45:D45"/>
    <mergeCell ref="A47:L47"/>
    <mergeCell ref="A48:D48"/>
    <mergeCell ref="E48:F48"/>
    <mergeCell ref="I48:J48"/>
    <mergeCell ref="K48:L48"/>
    <mergeCell ref="E37:F37"/>
    <mergeCell ref="G37:H37"/>
    <mergeCell ref="K49:L49"/>
    <mergeCell ref="A50:D50"/>
    <mergeCell ref="E50:F50"/>
    <mergeCell ref="I50:J50"/>
    <mergeCell ref="K50:L50"/>
    <mergeCell ref="A49:D49"/>
    <mergeCell ref="E49:F49"/>
    <mergeCell ref="I49:J49"/>
    <mergeCell ref="G48:H48"/>
    <mergeCell ref="G49:H49"/>
    <mergeCell ref="G50:H50"/>
    <mergeCell ref="K51:L51"/>
    <mergeCell ref="A52:D52"/>
    <mergeCell ref="E52:F52"/>
    <mergeCell ref="I52:J52"/>
    <mergeCell ref="K52:L52"/>
    <mergeCell ref="A51:D51"/>
    <mergeCell ref="E51:F51"/>
    <mergeCell ref="I51:J51"/>
    <mergeCell ref="I57:J57"/>
    <mergeCell ref="K57:L57"/>
    <mergeCell ref="A53:D53"/>
    <mergeCell ref="E53:F53"/>
    <mergeCell ref="I53:J53"/>
    <mergeCell ref="G51:H51"/>
    <mergeCell ref="G52:H52"/>
    <mergeCell ref="G53:H53"/>
    <mergeCell ref="A58:D58"/>
    <mergeCell ref="E58:F60"/>
    <mergeCell ref="I58:J60"/>
    <mergeCell ref="K53:L53"/>
    <mergeCell ref="A55:L55"/>
    <mergeCell ref="A56:L56"/>
    <mergeCell ref="A57:D57"/>
    <mergeCell ref="E57:F57"/>
    <mergeCell ref="K58:L60"/>
    <mergeCell ref="A59:D59"/>
    <mergeCell ref="A60:D60"/>
    <mergeCell ref="G57:H57"/>
    <mergeCell ref="G58:H60"/>
    <mergeCell ref="A61:D61"/>
    <mergeCell ref="E61:F63"/>
    <mergeCell ref="I61:J63"/>
    <mergeCell ref="K61:L63"/>
    <mergeCell ref="A62:D62"/>
    <mergeCell ref="A63:D63"/>
    <mergeCell ref="K64:L66"/>
    <mergeCell ref="A65:D65"/>
    <mergeCell ref="A66:D66"/>
    <mergeCell ref="G61:H63"/>
    <mergeCell ref="G64:H66"/>
    <mergeCell ref="A67:L67"/>
    <mergeCell ref="A64:D64"/>
    <mergeCell ref="E64:F66"/>
    <mergeCell ref="I64:J66"/>
    <mergeCell ref="A70:D70"/>
    <mergeCell ref="A71:D71"/>
    <mergeCell ref="A68:D68"/>
    <mergeCell ref="E68:F68"/>
    <mergeCell ref="G68:H68"/>
    <mergeCell ref="I68:J68"/>
    <mergeCell ref="A72:D72"/>
    <mergeCell ref="E72:F74"/>
    <mergeCell ref="G72:H74"/>
    <mergeCell ref="I72:J74"/>
    <mergeCell ref="K68:L68"/>
    <mergeCell ref="A69:D69"/>
    <mergeCell ref="E69:F71"/>
    <mergeCell ref="G69:H71"/>
    <mergeCell ref="I69:J71"/>
    <mergeCell ref="K69:L71"/>
    <mergeCell ref="K72:L74"/>
    <mergeCell ref="A73:D73"/>
    <mergeCell ref="A74:D74"/>
    <mergeCell ref="A75:D75"/>
    <mergeCell ref="E75:F77"/>
    <mergeCell ref="G75:H77"/>
    <mergeCell ref="I75:J77"/>
    <mergeCell ref="K75:L77"/>
    <mergeCell ref="A76:D76"/>
    <mergeCell ref="A77:D77"/>
    <mergeCell ref="A78:L78"/>
    <mergeCell ref="A79:D79"/>
    <mergeCell ref="E79:F79"/>
    <mergeCell ref="G79:H79"/>
    <mergeCell ref="I79:J79"/>
    <mergeCell ref="K79:L79"/>
    <mergeCell ref="I83:J85"/>
    <mergeCell ref="K83:L85"/>
    <mergeCell ref="A84:D84"/>
    <mergeCell ref="A85:D85"/>
    <mergeCell ref="A80:D80"/>
    <mergeCell ref="E80:F82"/>
    <mergeCell ref="G80:H82"/>
    <mergeCell ref="I80:J82"/>
    <mergeCell ref="A86:D86"/>
    <mergeCell ref="E86:F88"/>
    <mergeCell ref="G86:H88"/>
    <mergeCell ref="I86:J88"/>
    <mergeCell ref="K80:L82"/>
    <mergeCell ref="A81:D81"/>
    <mergeCell ref="A82:D82"/>
    <mergeCell ref="A83:D83"/>
    <mergeCell ref="E83:F85"/>
    <mergeCell ref="G83:H85"/>
    <mergeCell ref="K86:L88"/>
    <mergeCell ref="A87:D87"/>
    <mergeCell ref="A88:D88"/>
    <mergeCell ref="A89:D89"/>
    <mergeCell ref="E89:F91"/>
    <mergeCell ref="G89:H91"/>
    <mergeCell ref="I89:J91"/>
    <mergeCell ref="K89:L91"/>
    <mergeCell ref="A90:D90"/>
    <mergeCell ref="A91:D91"/>
    <mergeCell ref="A94:D94"/>
    <mergeCell ref="E94:F96"/>
    <mergeCell ref="G94:H96"/>
    <mergeCell ref="I94:J96"/>
    <mergeCell ref="A92:L92"/>
    <mergeCell ref="A93:D93"/>
    <mergeCell ref="E93:F93"/>
    <mergeCell ref="G93:H93"/>
    <mergeCell ref="I93:J93"/>
    <mergeCell ref="K93:L93"/>
    <mergeCell ref="K94:L96"/>
    <mergeCell ref="A95:D95"/>
    <mergeCell ref="A96:D96"/>
    <mergeCell ref="A97:D97"/>
    <mergeCell ref="E97:F99"/>
    <mergeCell ref="G97:H99"/>
    <mergeCell ref="I97:J99"/>
    <mergeCell ref="K97:L99"/>
    <mergeCell ref="A98:D98"/>
    <mergeCell ref="A99:D99"/>
    <mergeCell ref="A108:L108"/>
    <mergeCell ref="A103:D103"/>
    <mergeCell ref="E103:F105"/>
    <mergeCell ref="G103:H105"/>
    <mergeCell ref="I103:J105"/>
    <mergeCell ref="K103:L105"/>
    <mergeCell ref="A104:D104"/>
    <mergeCell ref="A105:D105"/>
    <mergeCell ref="K100:L102"/>
    <mergeCell ref="A101:D101"/>
    <mergeCell ref="A102:D102"/>
    <mergeCell ref="A100:D100"/>
    <mergeCell ref="E100:F102"/>
    <mergeCell ref="G100:H102"/>
    <mergeCell ref="I100:J102"/>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C37" zoomScaleNormal="100" zoomScaleSheetLayoutView="100" zoomScalePageLayoutView="60" workbookViewId="0">
      <selection activeCell="I50" sqref="I50"/>
    </sheetView>
  </sheetViews>
  <sheetFormatPr defaultColWidth="8.85546875" defaultRowHeight="15" x14ac:dyDescent="0.25"/>
  <cols>
    <col min="1" max="1" width="3.7109375" customWidth="1"/>
    <col min="2" max="2" width="17.85546875" customWidth="1"/>
    <col min="3" max="3" width="9.5703125" style="85" bestFit="1" customWidth="1"/>
    <col min="4" max="4" width="25.85546875" customWidth="1"/>
    <col min="5" max="5" width="22.140625" customWidth="1"/>
    <col min="6" max="6" width="25.140625" customWidth="1"/>
    <col min="7" max="7" width="16.140625" style="110" customWidth="1"/>
    <col min="8" max="8" width="16" style="110" customWidth="1"/>
    <col min="9" max="11" width="14.5703125" customWidth="1"/>
    <col min="12" max="12" width="13.85546875"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186" t="s">
        <v>364</v>
      </c>
      <c r="H1" s="117">
        <v>1050</v>
      </c>
      <c r="J1" s="186" t="s">
        <v>365</v>
      </c>
      <c r="K1" s="117">
        <v>1050</v>
      </c>
      <c r="N1" s="106" t="s">
        <v>363</v>
      </c>
      <c r="O1" s="117">
        <v>1050</v>
      </c>
      <c r="Q1" s="106" t="s">
        <v>366</v>
      </c>
      <c r="R1" s="117">
        <v>1050</v>
      </c>
    </row>
    <row r="2" spans="1:19" s="142" customFormat="1" ht="59.25" customHeight="1" thickBot="1" x14ac:dyDescent="0.3">
      <c r="A2" s="656" t="s">
        <v>55</v>
      </c>
      <c r="B2" s="657"/>
      <c r="C2" s="113" t="s">
        <v>54</v>
      </c>
      <c r="D2" s="113" t="s">
        <v>56</v>
      </c>
      <c r="E2" s="113" t="s">
        <v>93</v>
      </c>
      <c r="F2" s="113" t="s">
        <v>59</v>
      </c>
      <c r="G2" s="109" t="s">
        <v>325</v>
      </c>
      <c r="H2" s="109" t="s">
        <v>326</v>
      </c>
      <c r="I2" s="138" t="s">
        <v>91</v>
      </c>
      <c r="J2" s="109" t="s">
        <v>325</v>
      </c>
      <c r="K2" s="109" t="s">
        <v>326</v>
      </c>
      <c r="L2" s="138" t="s">
        <v>92</v>
      </c>
      <c r="M2" s="139" t="s">
        <v>358</v>
      </c>
      <c r="N2" s="107" t="s">
        <v>325</v>
      </c>
      <c r="O2" s="108" t="s">
        <v>326</v>
      </c>
      <c r="P2" s="140">
        <v>2018</v>
      </c>
      <c r="Q2" s="111" t="s">
        <v>325</v>
      </c>
      <c r="R2" s="112" t="s">
        <v>326</v>
      </c>
      <c r="S2" s="141">
        <v>2019</v>
      </c>
    </row>
    <row r="3" spans="1:19" ht="33" customHeight="1" x14ac:dyDescent="0.25">
      <c r="A3" s="659">
        <v>1</v>
      </c>
      <c r="B3" s="658" t="s">
        <v>0</v>
      </c>
      <c r="C3" s="93">
        <v>1</v>
      </c>
      <c r="D3" s="92" t="s">
        <v>13</v>
      </c>
      <c r="E3" s="120" t="s">
        <v>58</v>
      </c>
      <c r="F3" s="120" t="s">
        <v>57</v>
      </c>
      <c r="G3" s="150">
        <v>56494.85</v>
      </c>
      <c r="H3" s="126">
        <f>$H$1</f>
        <v>1050</v>
      </c>
      <c r="I3" s="152">
        <f>G3/H3</f>
        <v>53.804619047619049</v>
      </c>
      <c r="J3" s="152"/>
      <c r="K3" s="126">
        <f>K1</f>
        <v>1050</v>
      </c>
      <c r="L3" s="174">
        <f>J3/K3</f>
        <v>0</v>
      </c>
      <c r="M3" s="181">
        <f>L3-I3</f>
        <v>-53.804619047619049</v>
      </c>
      <c r="N3" s="261">
        <v>50920</v>
      </c>
      <c r="O3" s="98">
        <f>$O$1</f>
        <v>1050</v>
      </c>
      <c r="P3" s="209">
        <f>N3/O3</f>
        <v>48.495238095238093</v>
      </c>
      <c r="Q3" s="237">
        <v>50920</v>
      </c>
      <c r="R3" s="101">
        <f>$R$1</f>
        <v>1050</v>
      </c>
      <c r="S3" s="222">
        <f>Q3/R3</f>
        <v>48.495238095238093</v>
      </c>
    </row>
    <row r="4" spans="1:19" ht="33.75" customHeight="1" x14ac:dyDescent="0.25">
      <c r="A4" s="648"/>
      <c r="B4" s="646"/>
      <c r="C4" s="88">
        <v>2</v>
      </c>
      <c r="D4" s="86" t="s">
        <v>14</v>
      </c>
      <c r="E4" s="87" t="s">
        <v>58</v>
      </c>
      <c r="F4" s="87" t="s">
        <v>57</v>
      </c>
      <c r="G4" s="151">
        <v>187584.12</v>
      </c>
      <c r="H4" s="128">
        <f>$H$1</f>
        <v>1050</v>
      </c>
      <c r="I4" s="153">
        <f t="shared" ref="I4:I16" si="0">G4/H4</f>
        <v>178.65154285714286</v>
      </c>
      <c r="J4" s="153"/>
      <c r="K4" s="128">
        <f>K1</f>
        <v>1050</v>
      </c>
      <c r="L4" s="175">
        <f t="shared" ref="L4:L8" si="1">J4/K4</f>
        <v>0</v>
      </c>
      <c r="M4" s="176">
        <f t="shared" ref="M4:M13" si="2">L4-I4</f>
        <v>-178.65154285714286</v>
      </c>
      <c r="N4" s="230">
        <v>165540</v>
      </c>
      <c r="O4" s="99">
        <f>$O$1</f>
        <v>1050</v>
      </c>
      <c r="P4" s="205">
        <f t="shared" ref="P4:P8" si="3">N4/O4</f>
        <v>157.65714285714284</v>
      </c>
      <c r="Q4" s="235">
        <v>165540</v>
      </c>
      <c r="R4" s="102">
        <f>$R$1</f>
        <v>1050</v>
      </c>
      <c r="S4" s="223">
        <f t="shared" ref="S4:S30" si="4">Q4/R4</f>
        <v>157.65714285714284</v>
      </c>
    </row>
    <row r="5" spans="1:19" ht="59.25" customHeight="1" x14ac:dyDescent="0.25">
      <c r="A5" s="648"/>
      <c r="B5" s="646"/>
      <c r="C5" s="88">
        <v>3</v>
      </c>
      <c r="D5" s="262" t="s">
        <v>15</v>
      </c>
      <c r="E5" s="87" t="s">
        <v>58</v>
      </c>
      <c r="F5" s="87" t="s">
        <v>57</v>
      </c>
      <c r="G5" s="151">
        <v>63626.63</v>
      </c>
      <c r="H5" s="128">
        <f>$H$1</f>
        <v>1050</v>
      </c>
      <c r="I5" s="153">
        <f t="shared" si="0"/>
        <v>60.596790476190471</v>
      </c>
      <c r="J5" s="153"/>
      <c r="K5" s="128">
        <f>K1</f>
        <v>1050</v>
      </c>
      <c r="L5" s="175">
        <f t="shared" si="1"/>
        <v>0</v>
      </c>
      <c r="M5" s="176">
        <f t="shared" si="2"/>
        <v>-60.596790476190471</v>
      </c>
      <c r="N5" s="230">
        <v>60018</v>
      </c>
      <c r="O5" s="99">
        <f>$O$1</f>
        <v>1050</v>
      </c>
      <c r="P5" s="205">
        <f t="shared" si="3"/>
        <v>57.16</v>
      </c>
      <c r="Q5" s="235">
        <v>60018</v>
      </c>
      <c r="R5" s="102">
        <f>$R$1</f>
        <v>1050</v>
      </c>
      <c r="S5" s="223">
        <f t="shared" si="4"/>
        <v>57.16</v>
      </c>
    </row>
    <row r="6" spans="1:19" ht="30" x14ac:dyDescent="0.25">
      <c r="A6" s="648"/>
      <c r="B6" s="646"/>
      <c r="C6" s="627">
        <v>4</v>
      </c>
      <c r="D6" s="629" t="s">
        <v>16</v>
      </c>
      <c r="E6" s="87" t="s">
        <v>58</v>
      </c>
      <c r="F6" s="87" t="s">
        <v>57</v>
      </c>
      <c r="G6" s="151">
        <v>64000</v>
      </c>
      <c r="H6" s="128">
        <f>$H$1</f>
        <v>1050</v>
      </c>
      <c r="I6" s="153">
        <f t="shared" si="0"/>
        <v>60.952380952380949</v>
      </c>
      <c r="J6" s="153"/>
      <c r="K6" s="128">
        <f>K1</f>
        <v>1050</v>
      </c>
      <c r="L6" s="175">
        <f t="shared" si="1"/>
        <v>0</v>
      </c>
      <c r="M6" s="176">
        <f t="shared" si="2"/>
        <v>-60.952380952380949</v>
      </c>
      <c r="N6" s="230">
        <v>56500</v>
      </c>
      <c r="O6" s="99">
        <f>$O$1</f>
        <v>1050</v>
      </c>
      <c r="P6" s="205">
        <f t="shared" si="3"/>
        <v>53.80952380952381</v>
      </c>
      <c r="Q6" s="235">
        <v>56500</v>
      </c>
      <c r="R6" s="102">
        <f>$R$1</f>
        <v>1050</v>
      </c>
      <c r="S6" s="223">
        <f t="shared" si="4"/>
        <v>53.80952380952381</v>
      </c>
    </row>
    <row r="7" spans="1:19" ht="29.25" hidden="1" customHeight="1" x14ac:dyDescent="0.25">
      <c r="A7" s="648"/>
      <c r="B7" s="646"/>
      <c r="C7" s="627"/>
      <c r="D7" s="629"/>
      <c r="E7" s="87" t="s">
        <v>60</v>
      </c>
      <c r="F7" s="87" t="s">
        <v>96</v>
      </c>
      <c r="G7" s="151"/>
      <c r="H7" s="128"/>
      <c r="I7" s="153" t="e">
        <f t="shared" si="0"/>
        <v>#DIV/0!</v>
      </c>
      <c r="J7" s="188"/>
      <c r="K7" s="175"/>
      <c r="L7" s="175" t="e">
        <f t="shared" si="1"/>
        <v>#DIV/0!</v>
      </c>
      <c r="M7" s="176" t="e">
        <f t="shared" si="2"/>
        <v>#DIV/0!</v>
      </c>
      <c r="N7" s="230"/>
      <c r="O7" s="205"/>
      <c r="P7" s="205" t="e">
        <f t="shared" si="3"/>
        <v>#DIV/0!</v>
      </c>
      <c r="Q7" s="235"/>
      <c r="R7" s="102"/>
      <c r="S7" s="223" t="e">
        <f t="shared" si="4"/>
        <v>#DIV/0!</v>
      </c>
    </row>
    <row r="8" spans="1:19" ht="30" x14ac:dyDescent="0.25">
      <c r="A8" s="648"/>
      <c r="B8" s="646"/>
      <c r="C8" s="627">
        <v>5</v>
      </c>
      <c r="D8" s="629" t="s">
        <v>17</v>
      </c>
      <c r="E8" s="87" t="s">
        <v>58</v>
      </c>
      <c r="F8" s="87" t="s">
        <v>57</v>
      </c>
      <c r="G8" s="151">
        <v>59325</v>
      </c>
      <c r="H8" s="128">
        <f>$H$1</f>
        <v>1050</v>
      </c>
      <c r="I8" s="153">
        <f t="shared" si="0"/>
        <v>56.5</v>
      </c>
      <c r="J8" s="151"/>
      <c r="K8" s="128">
        <f>K1</f>
        <v>1050</v>
      </c>
      <c r="L8" s="153">
        <f t="shared" si="1"/>
        <v>0</v>
      </c>
      <c r="M8" s="176">
        <f t="shared" si="2"/>
        <v>-56.5</v>
      </c>
      <c r="N8" s="230">
        <v>47100</v>
      </c>
      <c r="O8" s="99">
        <f>$O$1</f>
        <v>1050</v>
      </c>
      <c r="P8" s="205">
        <f t="shared" si="3"/>
        <v>44.857142857142854</v>
      </c>
      <c r="Q8" s="235">
        <v>47100</v>
      </c>
      <c r="R8" s="102">
        <f>$R$1</f>
        <v>1050</v>
      </c>
      <c r="S8" s="223">
        <f t="shared" si="4"/>
        <v>44.857142857142854</v>
      </c>
    </row>
    <row r="9" spans="1:19" ht="66.75" hidden="1" customHeight="1" x14ac:dyDescent="0.25">
      <c r="A9" s="648"/>
      <c r="B9" s="646"/>
      <c r="C9" s="627"/>
      <c r="D9" s="629"/>
      <c r="E9" s="87" t="s">
        <v>61</v>
      </c>
      <c r="F9" s="87" t="s">
        <v>62</v>
      </c>
      <c r="G9" s="151"/>
      <c r="H9" s="128"/>
      <c r="I9" s="173" t="e">
        <f>(G9/H9)/100</f>
        <v>#DIV/0!</v>
      </c>
      <c r="J9" s="188"/>
      <c r="K9" s="175"/>
      <c r="L9" s="173" t="e">
        <f>(J9/K9)/100</f>
        <v>#DIV/0!</v>
      </c>
      <c r="M9" s="177" t="e">
        <f t="shared" si="2"/>
        <v>#DIV/0!</v>
      </c>
      <c r="N9" s="263"/>
      <c r="O9" s="279"/>
      <c r="P9" s="269" t="e">
        <f>(N9/O9)/100</f>
        <v>#DIV/0!</v>
      </c>
      <c r="Q9" s="239"/>
      <c r="R9" s="270"/>
      <c r="S9" s="271" t="e">
        <f>(Q9/R9)/100</f>
        <v>#DIV/0!</v>
      </c>
    </row>
    <row r="10" spans="1:19" ht="30" x14ac:dyDescent="0.25">
      <c r="A10" s="648"/>
      <c r="B10" s="646"/>
      <c r="C10" s="88">
        <v>6</v>
      </c>
      <c r="D10" s="258" t="s">
        <v>18</v>
      </c>
      <c r="E10" s="87" t="s">
        <v>58</v>
      </c>
      <c r="F10" s="87" t="s">
        <v>57</v>
      </c>
      <c r="G10" s="151">
        <v>34000</v>
      </c>
      <c r="H10" s="128">
        <f>$H$1</f>
        <v>1050</v>
      </c>
      <c r="I10" s="153">
        <f t="shared" si="0"/>
        <v>32.38095238095238</v>
      </c>
      <c r="J10" s="151"/>
      <c r="K10" s="128">
        <f>K1</f>
        <v>1050</v>
      </c>
      <c r="L10" s="153">
        <f t="shared" ref="L10:L13" si="5">J10/K10</f>
        <v>0</v>
      </c>
      <c r="M10" s="176">
        <f t="shared" si="2"/>
        <v>-32.38095238095238</v>
      </c>
      <c r="N10" s="230">
        <v>19300</v>
      </c>
      <c r="O10" s="99">
        <f t="shared" ref="O10:O11" si="6">$O$1</f>
        <v>1050</v>
      </c>
      <c r="P10" s="205">
        <f t="shared" ref="P10:P13" si="7">N10/O10</f>
        <v>18.38095238095238</v>
      </c>
      <c r="Q10" s="235">
        <v>19300</v>
      </c>
      <c r="R10" s="102">
        <f>$R$1</f>
        <v>1050</v>
      </c>
      <c r="S10" s="223">
        <f t="shared" si="4"/>
        <v>18.38095238095238</v>
      </c>
    </row>
    <row r="11" spans="1:19" ht="30" x14ac:dyDescent="0.25">
      <c r="A11" s="648"/>
      <c r="B11" s="646"/>
      <c r="C11" s="627">
        <v>7</v>
      </c>
      <c r="D11" s="640" t="s">
        <v>19</v>
      </c>
      <c r="E11" s="87" t="s">
        <v>58</v>
      </c>
      <c r="F11" s="87" t="s">
        <v>57</v>
      </c>
      <c r="G11" s="151">
        <v>61250</v>
      </c>
      <c r="H11" s="128">
        <f>$H$1</f>
        <v>1050</v>
      </c>
      <c r="I11" s="153">
        <f t="shared" si="0"/>
        <v>58.333333333333336</v>
      </c>
      <c r="J11" s="151"/>
      <c r="K11" s="128">
        <f>K1</f>
        <v>1050</v>
      </c>
      <c r="L11" s="153">
        <f t="shared" si="5"/>
        <v>0</v>
      </c>
      <c r="M11" s="176">
        <f t="shared" si="2"/>
        <v>-58.333333333333336</v>
      </c>
      <c r="N11" s="230">
        <v>61750</v>
      </c>
      <c r="O11" s="99">
        <f t="shared" si="6"/>
        <v>1050</v>
      </c>
      <c r="P11" s="205">
        <f t="shared" si="7"/>
        <v>58.80952380952381</v>
      </c>
      <c r="Q11" s="235">
        <v>61750</v>
      </c>
      <c r="R11" s="102">
        <f>$R$1</f>
        <v>1050</v>
      </c>
      <c r="S11" s="223">
        <f t="shared" si="4"/>
        <v>58.80952380952381</v>
      </c>
    </row>
    <row r="12" spans="1:19" ht="45" x14ac:dyDescent="0.25">
      <c r="A12" s="648"/>
      <c r="B12" s="646"/>
      <c r="C12" s="627"/>
      <c r="D12" s="640"/>
      <c r="E12" s="87" t="s">
        <v>65</v>
      </c>
      <c r="F12" s="87" t="s">
        <v>66</v>
      </c>
      <c r="G12" s="151">
        <f>G11</f>
        <v>61250</v>
      </c>
      <c r="H12" s="128">
        <v>350</v>
      </c>
      <c r="I12" s="153">
        <f t="shared" si="0"/>
        <v>175</v>
      </c>
      <c r="J12" s="151"/>
      <c r="K12" s="128"/>
      <c r="L12" s="153" t="e">
        <f t="shared" si="5"/>
        <v>#DIV/0!</v>
      </c>
      <c r="M12" s="176" t="e">
        <f t="shared" si="2"/>
        <v>#DIV/0!</v>
      </c>
      <c r="N12" s="263"/>
      <c r="O12" s="99">
        <v>350</v>
      </c>
      <c r="P12" s="205">
        <f t="shared" si="7"/>
        <v>0</v>
      </c>
      <c r="Q12" s="239"/>
      <c r="R12" s="102"/>
      <c r="S12" s="223" t="e">
        <f t="shared" si="4"/>
        <v>#DIV/0!</v>
      </c>
    </row>
    <row r="13" spans="1:19" ht="27" customHeight="1" x14ac:dyDescent="0.25">
      <c r="A13" s="648"/>
      <c r="B13" s="646"/>
      <c r="C13" s="627">
        <v>11</v>
      </c>
      <c r="D13" s="634" t="s">
        <v>21</v>
      </c>
      <c r="E13" s="87" t="s">
        <v>58</v>
      </c>
      <c r="F13" s="87" t="s">
        <v>57</v>
      </c>
      <c r="G13" s="151">
        <v>21800</v>
      </c>
      <c r="H13" s="128">
        <f>$H$1</f>
        <v>1050</v>
      </c>
      <c r="I13" s="153">
        <f t="shared" si="0"/>
        <v>20.761904761904763</v>
      </c>
      <c r="J13" s="151"/>
      <c r="K13" s="128">
        <f>K1</f>
        <v>1050</v>
      </c>
      <c r="L13" s="153">
        <f t="shared" si="5"/>
        <v>0</v>
      </c>
      <c r="M13" s="176">
        <f t="shared" si="2"/>
        <v>-20.761904761904763</v>
      </c>
      <c r="N13" s="230">
        <v>21000</v>
      </c>
      <c r="O13" s="99">
        <f>$O$1</f>
        <v>1050</v>
      </c>
      <c r="P13" s="205">
        <f t="shared" si="7"/>
        <v>20</v>
      </c>
      <c r="Q13" s="235">
        <v>21000</v>
      </c>
      <c r="R13" s="102">
        <f>$R$1</f>
        <v>1050</v>
      </c>
      <c r="S13" s="223">
        <f t="shared" si="4"/>
        <v>20</v>
      </c>
    </row>
    <row r="14" spans="1:19" ht="30.75" thickBot="1" x14ac:dyDescent="0.3">
      <c r="A14" s="649"/>
      <c r="B14" s="651"/>
      <c r="C14" s="628"/>
      <c r="D14" s="653"/>
      <c r="E14" s="95" t="s">
        <v>67</v>
      </c>
      <c r="F14" s="95" t="s">
        <v>68</v>
      </c>
      <c r="G14" s="162">
        <v>0</v>
      </c>
      <c r="H14" s="130">
        <v>0</v>
      </c>
      <c r="I14" s="131">
        <f>G14</f>
        <v>0</v>
      </c>
      <c r="J14" s="162"/>
      <c r="K14" s="130"/>
      <c r="L14" s="131" t="s">
        <v>359</v>
      </c>
      <c r="M14" s="238" t="e">
        <f>L14-I14</f>
        <v>#VALUE!</v>
      </c>
      <c r="N14" s="264"/>
      <c r="O14" s="100"/>
      <c r="P14" s="206" t="s">
        <v>359</v>
      </c>
      <c r="Q14" s="241"/>
      <c r="R14" s="103"/>
      <c r="S14" s="224"/>
    </row>
    <row r="15" spans="1:19" ht="15.75" thickBot="1" x14ac:dyDescent="0.3">
      <c r="A15" s="89"/>
      <c r="B15" s="89"/>
      <c r="C15" s="90"/>
      <c r="D15" s="89"/>
      <c r="E15" s="91"/>
      <c r="F15" s="89"/>
      <c r="G15" s="114"/>
      <c r="H15" s="132"/>
      <c r="I15" s="133"/>
      <c r="J15" s="133"/>
      <c r="K15" s="133"/>
      <c r="L15" s="132"/>
      <c r="M15" s="133"/>
      <c r="N15" s="214"/>
      <c r="P15" s="212"/>
      <c r="Q15" s="214"/>
      <c r="S15" s="118"/>
    </row>
    <row r="16" spans="1:19" ht="30" x14ac:dyDescent="0.25">
      <c r="A16" s="659">
        <v>3</v>
      </c>
      <c r="B16" s="658" t="s">
        <v>1</v>
      </c>
      <c r="C16" s="635">
        <v>1</v>
      </c>
      <c r="D16" s="652" t="s">
        <v>22</v>
      </c>
      <c r="E16" s="120" t="s">
        <v>58</v>
      </c>
      <c r="F16" s="120" t="s">
        <v>57</v>
      </c>
      <c r="G16" s="150">
        <v>10788.78</v>
      </c>
      <c r="H16" s="126">
        <f>$H$1</f>
        <v>1050</v>
      </c>
      <c r="I16" s="152">
        <f t="shared" si="0"/>
        <v>10.275028571428573</v>
      </c>
      <c r="J16" s="152"/>
      <c r="K16" s="126">
        <f>K1</f>
        <v>1050</v>
      </c>
      <c r="L16" s="174">
        <f>J16/K16</f>
        <v>0</v>
      </c>
      <c r="M16" s="181">
        <f>L16-I16</f>
        <v>-10.275028571428573</v>
      </c>
      <c r="N16" s="261">
        <v>10750</v>
      </c>
      <c r="O16" s="98">
        <f>$O$1</f>
        <v>1050</v>
      </c>
      <c r="P16" s="209">
        <f t="shared" ref="P16" si="8">N16/O16</f>
        <v>10.238095238095237</v>
      </c>
      <c r="Q16" s="237">
        <v>10750</v>
      </c>
      <c r="R16" s="101">
        <f>$R$1</f>
        <v>1050</v>
      </c>
      <c r="S16" s="222">
        <f t="shared" si="4"/>
        <v>10.238095238095237</v>
      </c>
    </row>
    <row r="17" spans="1:20" ht="21" hidden="1" customHeight="1" x14ac:dyDescent="0.25">
      <c r="A17" s="648"/>
      <c r="B17" s="646"/>
      <c r="C17" s="627"/>
      <c r="D17" s="640"/>
      <c r="E17" s="87" t="s">
        <v>69</v>
      </c>
      <c r="F17" s="87" t="s">
        <v>70</v>
      </c>
      <c r="G17" s="308"/>
      <c r="H17" s="309"/>
      <c r="I17" s="129"/>
      <c r="J17" s="129"/>
      <c r="K17" s="129"/>
      <c r="L17" s="128"/>
      <c r="M17" s="260">
        <f>L17-I17</f>
        <v>0</v>
      </c>
      <c r="N17" s="273"/>
      <c r="O17" s="215">
        <v>10</v>
      </c>
      <c r="P17" s="215"/>
      <c r="Q17" s="272"/>
      <c r="R17" s="102"/>
      <c r="S17" s="223"/>
    </row>
    <row r="18" spans="1:20" ht="45.75" hidden="1" customHeight="1" x14ac:dyDescent="0.25">
      <c r="A18" s="648"/>
      <c r="B18" s="646"/>
      <c r="C18" s="627"/>
      <c r="D18" s="640"/>
      <c r="E18" s="87" t="s">
        <v>72</v>
      </c>
      <c r="F18" s="87" t="s">
        <v>71</v>
      </c>
      <c r="G18" s="310"/>
      <c r="H18" s="309"/>
      <c r="I18" s="173" t="e">
        <f>G18/H18</f>
        <v>#DIV/0!</v>
      </c>
      <c r="J18" s="184"/>
      <c r="K18" s="128">
        <f>K1</f>
        <v>1050</v>
      </c>
      <c r="L18" s="173">
        <f>J18/K18</f>
        <v>0</v>
      </c>
      <c r="M18" s="177" t="e">
        <f>L18-I18</f>
        <v>#DIV/0!</v>
      </c>
      <c r="N18" s="240"/>
      <c r="O18" s="99">
        <v>3276</v>
      </c>
      <c r="P18" s="243">
        <f>N18/O18</f>
        <v>0</v>
      </c>
      <c r="Q18" s="290"/>
      <c r="R18" s="102"/>
      <c r="S18" s="225" t="e">
        <f t="shared" si="4"/>
        <v>#DIV/0!</v>
      </c>
    </row>
    <row r="19" spans="1:20" s="89" customFormat="1" ht="15.75" thickBot="1" x14ac:dyDescent="0.3">
      <c r="C19" s="90"/>
      <c r="E19" s="91"/>
      <c r="F19" s="91"/>
      <c r="G19" s="114"/>
      <c r="H19" s="132"/>
      <c r="I19" s="133"/>
      <c r="J19" s="133"/>
      <c r="K19" s="133"/>
      <c r="L19" s="132"/>
      <c r="M19" s="133"/>
      <c r="N19" s="114"/>
      <c r="P19" s="213"/>
      <c r="Q19" s="191"/>
      <c r="S19" s="116"/>
    </row>
    <row r="20" spans="1:20" ht="30" x14ac:dyDescent="0.25">
      <c r="A20" s="659">
        <v>4</v>
      </c>
      <c r="B20" s="658" t="s">
        <v>2</v>
      </c>
      <c r="C20" s="635">
        <v>1</v>
      </c>
      <c r="D20" s="638" t="s">
        <v>24</v>
      </c>
      <c r="E20" s="120" t="s">
        <v>58</v>
      </c>
      <c r="F20" s="120" t="s">
        <v>57</v>
      </c>
      <c r="G20" s="150">
        <v>10500</v>
      </c>
      <c r="H20" s="126">
        <f>$H$1</f>
        <v>1050</v>
      </c>
      <c r="I20" s="152">
        <f>G20/H20</f>
        <v>10</v>
      </c>
      <c r="J20" s="150"/>
      <c r="K20" s="126">
        <f>K1</f>
        <v>1050</v>
      </c>
      <c r="L20" s="185">
        <f>J20/K20</f>
        <v>0</v>
      </c>
      <c r="M20" s="181">
        <f>L20-I20</f>
        <v>-10</v>
      </c>
      <c r="N20" s="244">
        <v>10500</v>
      </c>
      <c r="O20" s="98">
        <f t="shared" ref="O20:O22" si="9">$O$1</f>
        <v>1050</v>
      </c>
      <c r="P20" s="209">
        <f>N20/O20</f>
        <v>10</v>
      </c>
      <c r="Q20" s="237">
        <v>10500</v>
      </c>
      <c r="R20" s="101">
        <f>$R$1</f>
        <v>1050</v>
      </c>
      <c r="S20" s="222">
        <f t="shared" si="4"/>
        <v>10</v>
      </c>
    </row>
    <row r="21" spans="1:20" ht="30" hidden="1" x14ac:dyDescent="0.25">
      <c r="A21" s="648"/>
      <c r="B21" s="646"/>
      <c r="C21" s="627"/>
      <c r="D21" s="634"/>
      <c r="E21" s="87" t="s">
        <v>73</v>
      </c>
      <c r="F21" s="87" t="s">
        <v>74</v>
      </c>
      <c r="G21" s="311"/>
      <c r="H21" s="309"/>
      <c r="I21" s="153" t="e">
        <f>G21/H21</f>
        <v>#DIV/0!</v>
      </c>
      <c r="J21" s="151"/>
      <c r="K21" s="128">
        <f>K1</f>
        <v>1050</v>
      </c>
      <c r="L21" s="183">
        <f>J21/K21</f>
        <v>0</v>
      </c>
      <c r="M21" s="176" t="e">
        <f>L21-I21</f>
        <v>#DIV/0!</v>
      </c>
      <c r="N21" s="242"/>
      <c r="O21" s="99"/>
      <c r="P21" s="205" t="e">
        <f>N21/O21</f>
        <v>#DIV/0!</v>
      </c>
      <c r="Q21" s="235"/>
      <c r="R21" s="102"/>
      <c r="S21" s="223" t="e">
        <f t="shared" si="4"/>
        <v>#DIV/0!</v>
      </c>
    </row>
    <row r="22" spans="1:20" ht="30" x14ac:dyDescent="0.25">
      <c r="A22" s="648"/>
      <c r="B22" s="646"/>
      <c r="C22" s="637">
        <v>2</v>
      </c>
      <c r="D22" s="636" t="s">
        <v>25</v>
      </c>
      <c r="E22" s="87" t="s">
        <v>58</v>
      </c>
      <c r="F22" s="87" t="s">
        <v>57</v>
      </c>
      <c r="G22" s="151">
        <v>22500</v>
      </c>
      <c r="H22" s="128">
        <f>$H$1</f>
        <v>1050</v>
      </c>
      <c r="I22" s="153">
        <f t="shared" ref="I22:I26" si="10">G22/H22</f>
        <v>21.428571428571427</v>
      </c>
      <c r="J22" s="151"/>
      <c r="K22" s="128">
        <f>K1</f>
        <v>1050</v>
      </c>
      <c r="L22" s="183">
        <f t="shared" ref="L22:L23" si="11">J22/K22</f>
        <v>0</v>
      </c>
      <c r="M22" s="176">
        <f t="shared" ref="M22:M23" si="12">L22-I22</f>
        <v>-21.428571428571427</v>
      </c>
      <c r="N22" s="242">
        <v>22650</v>
      </c>
      <c r="O22" s="99">
        <f t="shared" si="9"/>
        <v>1050</v>
      </c>
      <c r="P22" s="205">
        <f t="shared" ref="P22:P26" si="13">N22/O22</f>
        <v>21.571428571428573</v>
      </c>
      <c r="Q22" s="235">
        <v>22650</v>
      </c>
      <c r="R22" s="102">
        <f>$R$1</f>
        <v>1050</v>
      </c>
      <c r="S22" s="223">
        <f t="shared" si="4"/>
        <v>21.571428571428573</v>
      </c>
    </row>
    <row r="23" spans="1:20" ht="45" hidden="1" x14ac:dyDescent="0.25">
      <c r="A23" s="648"/>
      <c r="B23" s="646"/>
      <c r="C23" s="632"/>
      <c r="D23" s="633"/>
      <c r="E23" s="87" t="s">
        <v>75</v>
      </c>
      <c r="F23" s="87" t="s">
        <v>76</v>
      </c>
      <c r="G23" s="311"/>
      <c r="H23" s="309"/>
      <c r="I23" s="153" t="e">
        <f t="shared" si="10"/>
        <v>#DIV/0!</v>
      </c>
      <c r="J23" s="151"/>
      <c r="K23" s="128"/>
      <c r="L23" s="183" t="e">
        <f t="shared" si="11"/>
        <v>#DIV/0!</v>
      </c>
      <c r="M23" s="176" t="e">
        <f t="shared" si="12"/>
        <v>#DIV/0!</v>
      </c>
      <c r="N23" s="234"/>
      <c r="O23" s="99"/>
      <c r="P23" s="205" t="e">
        <f t="shared" si="13"/>
        <v>#DIV/0!</v>
      </c>
      <c r="Q23" s="239"/>
      <c r="R23" s="102"/>
      <c r="S23" s="223" t="e">
        <f t="shared" si="4"/>
        <v>#DIV/0!</v>
      </c>
    </row>
    <row r="24" spans="1:20" ht="31.5" customHeight="1" x14ac:dyDescent="0.25">
      <c r="A24" s="648"/>
      <c r="B24" s="646"/>
      <c r="C24" s="627">
        <v>6</v>
      </c>
      <c r="D24" s="629" t="s">
        <v>26</v>
      </c>
      <c r="E24" s="87" t="s">
        <v>58</v>
      </c>
      <c r="F24" s="87" t="s">
        <v>57</v>
      </c>
      <c r="G24" s="151">
        <v>120981</v>
      </c>
      <c r="H24" s="128">
        <f>H1</f>
        <v>1050</v>
      </c>
      <c r="I24" s="153">
        <f t="shared" si="10"/>
        <v>115.22</v>
      </c>
      <c r="J24" s="151"/>
      <c r="K24" s="128">
        <f>K1</f>
        <v>1050</v>
      </c>
      <c r="L24" s="183">
        <f t="shared" ref="L24:L26" si="14">J24/K24</f>
        <v>0</v>
      </c>
      <c r="M24" s="176">
        <f t="shared" ref="M24:M26" si="15">L24-I24</f>
        <v>-115.22</v>
      </c>
      <c r="N24" s="242">
        <v>125436</v>
      </c>
      <c r="O24" s="99">
        <f>O1</f>
        <v>1050</v>
      </c>
      <c r="P24" s="205">
        <f t="shared" si="13"/>
        <v>119.46285714285715</v>
      </c>
      <c r="Q24" s="235">
        <v>125436</v>
      </c>
      <c r="R24" s="102">
        <f>$R$1</f>
        <v>1050</v>
      </c>
      <c r="S24" s="223">
        <f t="shared" si="4"/>
        <v>119.46285714285715</v>
      </c>
    </row>
    <row r="25" spans="1:20" ht="33" hidden="1" customHeight="1" x14ac:dyDescent="0.25">
      <c r="A25" s="648"/>
      <c r="B25" s="646"/>
      <c r="C25" s="627"/>
      <c r="D25" s="629"/>
      <c r="E25" s="87" t="s">
        <v>77</v>
      </c>
      <c r="F25" s="87" t="s">
        <v>78</v>
      </c>
      <c r="G25" s="311"/>
      <c r="H25" s="309"/>
      <c r="I25" s="153" t="e">
        <f t="shared" si="10"/>
        <v>#DIV/0!</v>
      </c>
      <c r="J25" s="151"/>
      <c r="K25" s="128"/>
      <c r="L25" s="183" t="e">
        <f t="shared" si="14"/>
        <v>#DIV/0!</v>
      </c>
      <c r="M25" s="176" t="e">
        <f t="shared" si="15"/>
        <v>#DIV/0!</v>
      </c>
      <c r="N25" s="234"/>
      <c r="O25" s="99"/>
      <c r="P25" s="205" t="e">
        <f t="shared" si="13"/>
        <v>#DIV/0!</v>
      </c>
      <c r="Q25" s="239"/>
      <c r="R25" s="102"/>
      <c r="S25" s="223" t="e">
        <f t="shared" si="4"/>
        <v>#DIV/0!</v>
      </c>
    </row>
    <row r="26" spans="1:20" ht="45.75" hidden="1" thickBot="1" x14ac:dyDescent="0.3">
      <c r="A26" s="649"/>
      <c r="B26" s="651"/>
      <c r="C26" s="628"/>
      <c r="D26" s="630"/>
      <c r="E26" s="95" t="s">
        <v>79</v>
      </c>
      <c r="F26" s="95" t="s">
        <v>80</v>
      </c>
      <c r="G26" s="312"/>
      <c r="H26" s="313"/>
      <c r="I26" s="163" t="e">
        <f t="shared" si="10"/>
        <v>#DIV/0!</v>
      </c>
      <c r="J26" s="162"/>
      <c r="K26" s="130"/>
      <c r="L26" s="252" t="e">
        <f t="shared" si="14"/>
        <v>#DIV/0!</v>
      </c>
      <c r="M26" s="238" t="e">
        <f t="shared" si="15"/>
        <v>#DIV/0!</v>
      </c>
      <c r="N26" s="247"/>
      <c r="O26" s="100"/>
      <c r="P26" s="206" t="e">
        <f t="shared" si="13"/>
        <v>#DIV/0!</v>
      </c>
      <c r="Q26" s="241"/>
      <c r="R26" s="103"/>
      <c r="S26" s="224" t="e">
        <f t="shared" si="4"/>
        <v>#DIV/0!</v>
      </c>
    </row>
    <row r="27" spans="1:20" s="89" customFormat="1" ht="15.75" thickBot="1" x14ac:dyDescent="0.3">
      <c r="C27" s="90"/>
      <c r="E27" s="147"/>
      <c r="G27" s="134"/>
      <c r="H27" s="132"/>
      <c r="I27" s="133"/>
      <c r="J27" s="133"/>
      <c r="K27" s="133"/>
      <c r="L27" s="132"/>
      <c r="M27" s="133"/>
      <c r="N27" s="114"/>
      <c r="P27" s="213"/>
      <c r="Q27" s="191"/>
      <c r="S27" s="116"/>
    </row>
    <row r="28" spans="1:20" ht="75.75" thickBot="1" x14ac:dyDescent="0.3">
      <c r="A28" s="267"/>
      <c r="B28" s="268" t="s">
        <v>3</v>
      </c>
      <c r="C28" s="94">
        <v>2</v>
      </c>
      <c r="D28" s="161" t="s">
        <v>28</v>
      </c>
      <c r="E28" s="95" t="s">
        <v>58</v>
      </c>
      <c r="F28" s="95" t="s">
        <v>57</v>
      </c>
      <c r="G28" s="162">
        <v>1500</v>
      </c>
      <c r="H28" s="130">
        <f>$H$1</f>
        <v>1050</v>
      </c>
      <c r="I28" s="163">
        <f>G28/H28</f>
        <v>1.4285714285714286</v>
      </c>
      <c r="J28" s="162"/>
      <c r="K28" s="130">
        <f>K1</f>
        <v>1050</v>
      </c>
      <c r="L28" s="252">
        <f t="shared" ref="L28" si="16">J28/K28</f>
        <v>0</v>
      </c>
      <c r="M28" s="238">
        <f t="shared" ref="M28" si="17">L28-I28</f>
        <v>-1.4285714285714286</v>
      </c>
      <c r="N28" s="164">
        <v>6500</v>
      </c>
      <c r="O28" s="100">
        <f t="shared" ref="O28" si="18">$O$1</f>
        <v>1050</v>
      </c>
      <c r="P28" s="206">
        <f>N28/O28</f>
        <v>6.1904761904761907</v>
      </c>
      <c r="Q28" s="226">
        <v>6500</v>
      </c>
      <c r="R28" s="103">
        <f>$R$1</f>
        <v>1050</v>
      </c>
      <c r="S28" s="224">
        <f t="shared" si="4"/>
        <v>6.1904761904761907</v>
      </c>
    </row>
    <row r="29" spans="1:20" s="89" customFormat="1" ht="15.75" thickBot="1" x14ac:dyDescent="0.3">
      <c r="C29" s="90"/>
      <c r="E29" s="147"/>
      <c r="F29" s="91"/>
      <c r="G29" s="114"/>
      <c r="H29" s="132"/>
      <c r="I29" s="133"/>
      <c r="J29" s="133"/>
      <c r="K29" s="133"/>
      <c r="L29" s="132"/>
      <c r="M29" s="133"/>
      <c r="N29" s="114"/>
      <c r="P29" s="213"/>
      <c r="Q29" s="191"/>
      <c r="S29" s="116"/>
    </row>
    <row r="30" spans="1:20" ht="30" customHeight="1" x14ac:dyDescent="0.25">
      <c r="A30" s="266">
        <v>6</v>
      </c>
      <c r="B30" s="265" t="s">
        <v>4</v>
      </c>
      <c r="C30" s="93">
        <v>1</v>
      </c>
      <c r="D30" s="259" t="s">
        <v>29</v>
      </c>
      <c r="E30" s="120" t="s">
        <v>58</v>
      </c>
      <c r="F30" s="120" t="s">
        <v>57</v>
      </c>
      <c r="G30" s="150">
        <v>7500</v>
      </c>
      <c r="H30" s="126">
        <f>$H$1</f>
        <v>1050</v>
      </c>
      <c r="I30" s="152">
        <f>G30/H30</f>
        <v>7.1428571428571432</v>
      </c>
      <c r="J30" s="150"/>
      <c r="K30" s="126">
        <f>K1</f>
        <v>1050</v>
      </c>
      <c r="L30" s="185">
        <f t="shared" ref="L30" si="19">J30/K30</f>
        <v>0</v>
      </c>
      <c r="M30" s="181">
        <f t="shared" ref="M30" si="20">L30-I30</f>
        <v>-7.1428571428571432</v>
      </c>
      <c r="N30" s="236">
        <v>13500</v>
      </c>
      <c r="O30" s="98">
        <f t="shared" ref="O30" si="21">$O$1</f>
        <v>1050</v>
      </c>
      <c r="P30" s="209">
        <f>N30/O30</f>
        <v>12.857142857142858</v>
      </c>
      <c r="Q30" s="237">
        <v>13500</v>
      </c>
      <c r="R30" s="101">
        <f>$R$1</f>
        <v>1050</v>
      </c>
      <c r="S30" s="222">
        <f t="shared" si="4"/>
        <v>12.857142857142858</v>
      </c>
    </row>
    <row r="31" spans="1:20" s="89" customFormat="1" x14ac:dyDescent="0.25">
      <c r="C31" s="90"/>
      <c r="E31" s="147"/>
      <c r="F31" s="91"/>
      <c r="G31" s="114"/>
      <c r="H31" s="132"/>
      <c r="I31" s="133"/>
      <c r="J31" s="133"/>
      <c r="K31" s="133"/>
      <c r="L31" s="132"/>
      <c r="M31" s="133"/>
      <c r="N31" s="114"/>
      <c r="P31" s="213"/>
      <c r="Q31" s="191"/>
      <c r="S31" s="116"/>
    </row>
    <row r="32" spans="1:20" s="282" customFormat="1" ht="30" hidden="1" x14ac:dyDescent="0.25">
      <c r="A32" s="645"/>
      <c r="B32" s="646"/>
      <c r="C32" s="627"/>
      <c r="D32" s="643" t="s">
        <v>31</v>
      </c>
      <c r="E32" s="274" t="s">
        <v>63</v>
      </c>
      <c r="F32" s="274" t="s">
        <v>63</v>
      </c>
      <c r="G32" s="314">
        <v>0</v>
      </c>
      <c r="H32" s="315"/>
      <c r="I32" s="283" t="e">
        <f>G32/H32</f>
        <v>#DIV/0!</v>
      </c>
      <c r="J32" s="276"/>
      <c r="K32" s="276"/>
      <c r="L32" s="275"/>
      <c r="M32" s="277"/>
      <c r="N32" s="278"/>
      <c r="O32" s="279"/>
      <c r="P32" s="284" t="e">
        <f>N32/O32</f>
        <v>#DIV/0!</v>
      </c>
      <c r="Q32" s="280"/>
      <c r="R32" s="270"/>
      <c r="S32" s="285" t="e">
        <f>Q32/R32</f>
        <v>#DIV/0!</v>
      </c>
      <c r="T32" s="281"/>
    </row>
    <row r="33" spans="1:20" ht="45" hidden="1" x14ac:dyDescent="0.25">
      <c r="A33" s="645"/>
      <c r="B33" s="646"/>
      <c r="C33" s="627"/>
      <c r="D33" s="650"/>
      <c r="E33" s="87" t="s">
        <v>64</v>
      </c>
      <c r="F33" s="87" t="s">
        <v>345</v>
      </c>
      <c r="G33" s="316"/>
      <c r="H33" s="317"/>
      <c r="I33" s="283" t="e">
        <f>G33/H33</f>
        <v>#DIV/0!</v>
      </c>
      <c r="J33" s="204"/>
      <c r="K33" s="204"/>
      <c r="L33" s="128"/>
      <c r="M33" s="182"/>
      <c r="N33" s="286"/>
      <c r="O33" s="99"/>
      <c r="P33" s="284" t="e">
        <f>N33/O33</f>
        <v>#DIV/0!</v>
      </c>
      <c r="Q33" s="287"/>
      <c r="R33" s="102"/>
      <c r="S33" s="285" t="e">
        <f>Q33/R33</f>
        <v>#DIV/0!</v>
      </c>
      <c r="T33" s="257"/>
    </row>
    <row r="34" spans="1:20" s="89" customFormat="1" hidden="1" x14ac:dyDescent="0.25">
      <c r="C34" s="90"/>
      <c r="D34" s="91"/>
      <c r="E34" s="147"/>
      <c r="F34" s="91"/>
      <c r="G34" s="114"/>
      <c r="H34" s="132"/>
      <c r="I34" s="133"/>
      <c r="J34" s="133"/>
      <c r="K34" s="133"/>
      <c r="L34" s="132"/>
      <c r="M34" s="133"/>
      <c r="N34" s="114"/>
      <c r="P34" s="213"/>
      <c r="Q34" s="191"/>
      <c r="S34" s="116"/>
    </row>
    <row r="35" spans="1:20" ht="15" hidden="1" customHeight="1" x14ac:dyDescent="0.25">
      <c r="A35" s="648"/>
      <c r="B35" s="646"/>
      <c r="C35" s="627">
        <v>2</v>
      </c>
      <c r="D35" s="631" t="s">
        <v>34</v>
      </c>
      <c r="E35" s="87" t="s">
        <v>58</v>
      </c>
      <c r="F35" s="87" t="s">
        <v>57</v>
      </c>
      <c r="G35" s="151">
        <v>0</v>
      </c>
      <c r="H35" s="128">
        <f>$H$1</f>
        <v>1050</v>
      </c>
      <c r="I35" s="153">
        <f t="shared" ref="I35:I51" si="22">G35/H35</f>
        <v>0</v>
      </c>
      <c r="J35" s="151"/>
      <c r="K35" s="128">
        <f t="shared" ref="K35:K41" si="23">$K$1</f>
        <v>1050</v>
      </c>
      <c r="L35" s="183">
        <f>J35/K35</f>
        <v>0</v>
      </c>
      <c r="M35" s="176">
        <f t="shared" ref="M35:M37" si="24">L35-I35</f>
        <v>0</v>
      </c>
      <c r="N35" s="234">
        <v>0</v>
      </c>
      <c r="O35" s="99">
        <f t="shared" ref="O35" si="25">$O$1</f>
        <v>1050</v>
      </c>
      <c r="P35" s="205">
        <f t="shared" ref="P35" si="26">N35/O35</f>
        <v>0</v>
      </c>
      <c r="Q35" s="239">
        <v>0</v>
      </c>
      <c r="R35" s="102">
        <f>$R$1</f>
        <v>1050</v>
      </c>
      <c r="S35" s="223">
        <f t="shared" ref="S35:S51" si="27">Q35/R35</f>
        <v>0</v>
      </c>
    </row>
    <row r="36" spans="1:20" ht="30" hidden="1" x14ac:dyDescent="0.25">
      <c r="A36" s="648"/>
      <c r="B36" s="646"/>
      <c r="C36" s="627"/>
      <c r="D36" s="631"/>
      <c r="E36" s="87" t="s">
        <v>81</v>
      </c>
      <c r="F36" s="87" t="s">
        <v>82</v>
      </c>
      <c r="G36" s="151"/>
      <c r="H36" s="128"/>
      <c r="I36" s="153" t="e">
        <f>G36/H36</f>
        <v>#DIV/0!</v>
      </c>
      <c r="J36" s="151"/>
      <c r="K36" s="129"/>
      <c r="L36" s="183" t="e">
        <f>J36/K36</f>
        <v>#DIV/0!</v>
      </c>
      <c r="M36" s="176" t="e">
        <f t="shared" si="24"/>
        <v>#DIV/0!</v>
      </c>
      <c r="N36" s="242"/>
      <c r="O36" s="99"/>
      <c r="P36" s="205" t="e">
        <f>N36/O36</f>
        <v>#DIV/0!</v>
      </c>
      <c r="Q36" s="235"/>
      <c r="R36" s="102"/>
      <c r="S36" s="223" t="e">
        <f t="shared" si="27"/>
        <v>#DIV/0!</v>
      </c>
    </row>
    <row r="37" spans="1:20" ht="30" x14ac:dyDescent="0.25">
      <c r="A37" s="648"/>
      <c r="B37" s="646"/>
      <c r="C37" s="627">
        <v>3</v>
      </c>
      <c r="D37" s="634" t="s">
        <v>35</v>
      </c>
      <c r="E37" s="87" t="s">
        <v>58</v>
      </c>
      <c r="F37" s="87" t="s">
        <v>57</v>
      </c>
      <c r="G37" s="151">
        <v>182700</v>
      </c>
      <c r="H37" s="128">
        <f>$H$1</f>
        <v>1050</v>
      </c>
      <c r="I37" s="153">
        <f t="shared" si="22"/>
        <v>174</v>
      </c>
      <c r="J37" s="153"/>
      <c r="K37" s="128">
        <f t="shared" si="23"/>
        <v>1050</v>
      </c>
      <c r="L37" s="128"/>
      <c r="M37" s="176">
        <f t="shared" si="24"/>
        <v>-174</v>
      </c>
      <c r="N37" s="242">
        <v>176500</v>
      </c>
      <c r="O37" s="99">
        <f t="shared" ref="O37" si="28">$O$1</f>
        <v>1050</v>
      </c>
      <c r="P37" s="205">
        <f t="shared" ref="P37:P39" si="29">N37/O37</f>
        <v>168.0952380952381</v>
      </c>
      <c r="Q37" s="235">
        <v>176500</v>
      </c>
      <c r="R37" s="102">
        <f>$R$1</f>
        <v>1050</v>
      </c>
      <c r="S37" s="223">
        <f t="shared" si="27"/>
        <v>168.0952380952381</v>
      </c>
    </row>
    <row r="38" spans="1:20" ht="45" hidden="1" x14ac:dyDescent="0.25">
      <c r="A38" s="648"/>
      <c r="B38" s="646"/>
      <c r="C38" s="627"/>
      <c r="D38" s="634"/>
      <c r="E38" s="87" t="s">
        <v>83</v>
      </c>
      <c r="F38" s="87" t="s">
        <v>84</v>
      </c>
      <c r="G38" s="318"/>
      <c r="H38" s="319"/>
      <c r="I38" s="173" t="e">
        <f t="shared" si="22"/>
        <v>#DIV/0!</v>
      </c>
      <c r="J38" s="129"/>
      <c r="K38" s="129"/>
      <c r="L38" s="173" t="e">
        <f t="shared" ref="L38" si="30">J38/K38</f>
        <v>#DIV/0!</v>
      </c>
      <c r="M38" s="173" t="e">
        <f>L38-I38</f>
        <v>#DIV/0!</v>
      </c>
      <c r="N38" s="208"/>
      <c r="O38" s="99"/>
      <c r="P38" s="205" t="e">
        <f t="shared" si="29"/>
        <v>#DIV/0!</v>
      </c>
      <c r="Q38" s="239"/>
      <c r="R38" s="102"/>
      <c r="S38" s="223" t="e">
        <f t="shared" si="27"/>
        <v>#DIV/0!</v>
      </c>
    </row>
    <row r="39" spans="1:20" ht="30" x14ac:dyDescent="0.25">
      <c r="A39" s="648"/>
      <c r="B39" s="646"/>
      <c r="C39" s="88">
        <v>4</v>
      </c>
      <c r="D39" s="87" t="s">
        <v>36</v>
      </c>
      <c r="E39" s="87" t="s">
        <v>58</v>
      </c>
      <c r="F39" s="87" t="s">
        <v>57</v>
      </c>
      <c r="G39" s="151">
        <v>1500</v>
      </c>
      <c r="H39" s="128">
        <f>$H$1</f>
        <v>1050</v>
      </c>
      <c r="I39" s="153">
        <f t="shared" si="22"/>
        <v>1.4285714285714286</v>
      </c>
      <c r="J39" s="151"/>
      <c r="K39" s="128">
        <f t="shared" si="23"/>
        <v>1050</v>
      </c>
      <c r="L39" s="183">
        <f>J39/K39</f>
        <v>0</v>
      </c>
      <c r="M39" s="176">
        <f>L39-I39</f>
        <v>-1.4285714285714286</v>
      </c>
      <c r="N39" s="242">
        <v>1500</v>
      </c>
      <c r="O39" s="99">
        <f t="shared" ref="O39" si="31">$O$1</f>
        <v>1050</v>
      </c>
      <c r="P39" s="205">
        <f t="shared" si="29"/>
        <v>1.4285714285714286</v>
      </c>
      <c r="Q39" s="235">
        <v>1500</v>
      </c>
      <c r="R39" s="291"/>
      <c r="S39" s="223" t="e">
        <f t="shared" si="27"/>
        <v>#DIV/0!</v>
      </c>
    </row>
    <row r="40" spans="1:20" s="89" customFormat="1" x14ac:dyDescent="0.25">
      <c r="C40" s="90"/>
      <c r="E40" s="91"/>
      <c r="F40" s="91"/>
      <c r="G40" s="114"/>
      <c r="H40" s="132"/>
      <c r="I40" s="133"/>
      <c r="J40" s="133"/>
      <c r="K40" s="133"/>
      <c r="L40" s="132"/>
      <c r="M40" s="133"/>
      <c r="N40" s="114"/>
      <c r="P40" s="116"/>
      <c r="Q40" s="191"/>
      <c r="S40" s="116"/>
    </row>
    <row r="41" spans="1:20" ht="45" customHeight="1" x14ac:dyDescent="0.25">
      <c r="A41" s="648"/>
      <c r="B41" s="654" t="s">
        <v>7</v>
      </c>
      <c r="C41" s="627">
        <v>5</v>
      </c>
      <c r="D41" s="629" t="s">
        <v>40</v>
      </c>
      <c r="E41" s="87" t="s">
        <v>58</v>
      </c>
      <c r="F41" s="87" t="s">
        <v>57</v>
      </c>
      <c r="G41" s="151">
        <v>88600</v>
      </c>
      <c r="H41" s="128">
        <f>$H$1</f>
        <v>1050</v>
      </c>
      <c r="I41" s="153">
        <f t="shared" si="22"/>
        <v>84.38095238095238</v>
      </c>
      <c r="J41" s="151"/>
      <c r="K41" s="128">
        <f t="shared" si="23"/>
        <v>1050</v>
      </c>
      <c r="L41" s="183">
        <f t="shared" ref="L41:L44" si="32">J41/K41</f>
        <v>0</v>
      </c>
      <c r="M41" s="176">
        <f>L41-I41</f>
        <v>-84.38095238095238</v>
      </c>
      <c r="N41" s="242">
        <v>105920</v>
      </c>
      <c r="O41" s="99">
        <f t="shared" ref="O41" si="33">$O$1</f>
        <v>1050</v>
      </c>
      <c r="P41" s="205">
        <f t="shared" ref="P41:P51" si="34">N41/O41</f>
        <v>100.87619047619047</v>
      </c>
      <c r="Q41" s="235">
        <v>105920</v>
      </c>
      <c r="R41" s="102">
        <f>$R$1</f>
        <v>1050</v>
      </c>
      <c r="S41" s="223">
        <f t="shared" si="27"/>
        <v>100.87619047619047</v>
      </c>
    </row>
    <row r="42" spans="1:20" ht="45" x14ac:dyDescent="0.25">
      <c r="A42" s="648"/>
      <c r="B42" s="655"/>
      <c r="C42" s="627"/>
      <c r="D42" s="629"/>
      <c r="E42" s="87" t="s">
        <v>88</v>
      </c>
      <c r="F42" s="87" t="s">
        <v>87</v>
      </c>
      <c r="G42" s="151">
        <f>G41</f>
        <v>88600</v>
      </c>
      <c r="H42" s="317"/>
      <c r="I42" s="153" t="e">
        <f t="shared" si="22"/>
        <v>#DIV/0!</v>
      </c>
      <c r="J42" s="151"/>
      <c r="K42" s="129"/>
      <c r="L42" s="183" t="e">
        <f t="shared" si="32"/>
        <v>#DIV/0!</v>
      </c>
      <c r="M42" s="176" t="e">
        <f>L42-I42</f>
        <v>#DIV/0!</v>
      </c>
      <c r="N42" s="234"/>
      <c r="O42" s="99"/>
      <c r="P42" s="205" t="e">
        <f t="shared" si="34"/>
        <v>#DIV/0!</v>
      </c>
      <c r="Q42" s="239"/>
      <c r="R42" s="102"/>
      <c r="S42" s="223" t="e">
        <f t="shared" si="27"/>
        <v>#DIV/0!</v>
      </c>
    </row>
    <row r="43" spans="1:20" ht="30.75" hidden="1" thickBot="1" x14ac:dyDescent="0.3">
      <c r="A43" s="649"/>
      <c r="B43" s="644"/>
      <c r="C43" s="628"/>
      <c r="D43" s="630"/>
      <c r="E43" s="95" t="s">
        <v>85</v>
      </c>
      <c r="F43" s="95" t="s">
        <v>86</v>
      </c>
      <c r="G43" s="312"/>
      <c r="H43" s="313"/>
      <c r="I43" s="163" t="e">
        <f t="shared" si="22"/>
        <v>#DIV/0!</v>
      </c>
      <c r="J43" s="162"/>
      <c r="K43" s="131"/>
      <c r="L43" s="252" t="e">
        <f t="shared" si="32"/>
        <v>#DIV/0!</v>
      </c>
      <c r="M43" s="238" t="e">
        <f>L43-I43</f>
        <v>#DIV/0!</v>
      </c>
      <c r="N43" s="247"/>
      <c r="O43" s="100"/>
      <c r="P43" s="206" t="e">
        <f t="shared" si="34"/>
        <v>#DIV/0!</v>
      </c>
      <c r="Q43" s="241"/>
      <c r="R43" s="103"/>
      <c r="S43" s="224" t="e">
        <f t="shared" si="27"/>
        <v>#DIV/0!</v>
      </c>
    </row>
    <row r="44" spans="1:20" ht="30.75" thickBot="1" x14ac:dyDescent="0.3">
      <c r="A44" s="165">
        <v>11</v>
      </c>
      <c r="B44" s="167" t="s">
        <v>342</v>
      </c>
      <c r="C44" s="166">
        <v>1</v>
      </c>
      <c r="D44" s="167" t="s">
        <v>343</v>
      </c>
      <c r="E44" s="119" t="s">
        <v>58</v>
      </c>
      <c r="F44" s="119" t="s">
        <v>57</v>
      </c>
      <c r="G44" s="154">
        <v>500</v>
      </c>
      <c r="H44" s="137">
        <f>$H$1</f>
        <v>1050</v>
      </c>
      <c r="I44" s="155">
        <f t="shared" si="22"/>
        <v>0.47619047619047616</v>
      </c>
      <c r="J44" s="154"/>
      <c r="K44" s="137">
        <f t="shared" ref="K44:K45" si="35">$K$1</f>
        <v>1050</v>
      </c>
      <c r="L44" s="253">
        <f t="shared" si="32"/>
        <v>0</v>
      </c>
      <c r="M44" s="229">
        <f>L44-I44</f>
        <v>-0.47619047619047616</v>
      </c>
      <c r="N44" s="254">
        <v>500</v>
      </c>
      <c r="O44" s="121">
        <f t="shared" ref="O44:O45" si="36">$O$1</f>
        <v>1050</v>
      </c>
      <c r="P44" s="255">
        <f t="shared" si="34"/>
        <v>0.47619047619047616</v>
      </c>
      <c r="Q44" s="256">
        <v>500</v>
      </c>
      <c r="R44" s="122">
        <f>$R$1</f>
        <v>1050</v>
      </c>
      <c r="S44" s="228">
        <f>Q44/R44</f>
        <v>0.47619047619047616</v>
      </c>
    </row>
    <row r="45" spans="1:20" ht="30" hidden="1" x14ac:dyDescent="0.25">
      <c r="A45" s="647">
        <v>12</v>
      </c>
      <c r="B45" s="650" t="s">
        <v>8</v>
      </c>
      <c r="C45" s="632">
        <v>1</v>
      </c>
      <c r="D45" s="633" t="s">
        <v>41</v>
      </c>
      <c r="E45" s="178" t="s">
        <v>58</v>
      </c>
      <c r="F45" s="178" t="s">
        <v>57</v>
      </c>
      <c r="G45" s="320">
        <v>0</v>
      </c>
      <c r="H45" s="157">
        <f>$H$1</f>
        <v>1050</v>
      </c>
      <c r="I45" s="158">
        <f t="shared" si="22"/>
        <v>0</v>
      </c>
      <c r="J45" s="190"/>
      <c r="K45" s="157">
        <f t="shared" si="35"/>
        <v>1050</v>
      </c>
      <c r="L45" s="179">
        <f>J45/K45</f>
        <v>0</v>
      </c>
      <c r="M45" s="180">
        <f t="shared" ref="M45:M50" si="37">L45-I45</f>
        <v>0</v>
      </c>
      <c r="N45" s="249">
        <v>0</v>
      </c>
      <c r="O45" s="159">
        <f t="shared" si="36"/>
        <v>1050</v>
      </c>
      <c r="P45" s="250">
        <f t="shared" si="34"/>
        <v>0</v>
      </c>
      <c r="Q45" s="251">
        <v>0</v>
      </c>
      <c r="R45" s="160">
        <f>$R$1</f>
        <v>1050</v>
      </c>
      <c r="S45" s="227">
        <f t="shared" si="27"/>
        <v>0</v>
      </c>
    </row>
    <row r="46" spans="1:20" ht="30" hidden="1" x14ac:dyDescent="0.25">
      <c r="A46" s="648"/>
      <c r="B46" s="646"/>
      <c r="C46" s="627"/>
      <c r="D46" s="629"/>
      <c r="E46" s="87" t="s">
        <v>73</v>
      </c>
      <c r="F46" s="87" t="s">
        <v>360</v>
      </c>
      <c r="G46" s="151">
        <v>0</v>
      </c>
      <c r="H46" s="128">
        <v>4</v>
      </c>
      <c r="I46" s="153">
        <f t="shared" si="22"/>
        <v>0</v>
      </c>
      <c r="J46" s="187"/>
      <c r="K46" s="129"/>
      <c r="L46" s="175" t="e">
        <f t="shared" ref="L46:L51" si="38">J46/K46</f>
        <v>#DIV/0!</v>
      </c>
      <c r="M46" s="176" t="e">
        <f t="shared" si="37"/>
        <v>#DIV/0!</v>
      </c>
      <c r="N46" s="234"/>
      <c r="O46" s="99"/>
      <c r="P46" s="205" t="e">
        <f t="shared" si="34"/>
        <v>#DIV/0!</v>
      </c>
      <c r="Q46" s="239"/>
      <c r="R46" s="102"/>
      <c r="S46" s="223" t="e">
        <f>Q46/R46</f>
        <v>#DIV/0!</v>
      </c>
    </row>
    <row r="47" spans="1:20" ht="27" hidden="1" customHeight="1" x14ac:dyDescent="0.25">
      <c r="A47" s="648"/>
      <c r="B47" s="646"/>
      <c r="C47" s="627">
        <v>5</v>
      </c>
      <c r="D47" s="639" t="s">
        <v>341</v>
      </c>
      <c r="E47" s="87" t="s">
        <v>58</v>
      </c>
      <c r="F47" s="87" t="s">
        <v>57</v>
      </c>
      <c r="G47" s="151">
        <v>0</v>
      </c>
      <c r="H47" s="128">
        <f>$H$1</f>
        <v>1050</v>
      </c>
      <c r="I47" s="153">
        <f t="shared" si="22"/>
        <v>0</v>
      </c>
      <c r="J47" s="188"/>
      <c r="K47" s="128">
        <f t="shared" ref="K47" si="39">$K$1</f>
        <v>1050</v>
      </c>
      <c r="L47" s="175">
        <f t="shared" si="38"/>
        <v>0</v>
      </c>
      <c r="M47" s="176">
        <f t="shared" si="37"/>
        <v>0</v>
      </c>
      <c r="N47" s="242">
        <v>0</v>
      </c>
      <c r="O47" s="99">
        <f t="shared" ref="O47" si="40">$O$1</f>
        <v>1050</v>
      </c>
      <c r="P47" s="205">
        <f t="shared" si="34"/>
        <v>0</v>
      </c>
      <c r="Q47" s="235">
        <v>0</v>
      </c>
      <c r="R47" s="102">
        <f>$R$1</f>
        <v>1050</v>
      </c>
      <c r="S47" s="223">
        <f t="shared" si="27"/>
        <v>0</v>
      </c>
    </row>
    <row r="48" spans="1:20" ht="30" hidden="1" x14ac:dyDescent="0.25">
      <c r="A48" s="648"/>
      <c r="B48" s="646"/>
      <c r="C48" s="627"/>
      <c r="D48" s="639"/>
      <c r="E48" s="87" t="s">
        <v>94</v>
      </c>
      <c r="F48" s="87" t="s">
        <v>95</v>
      </c>
      <c r="G48" s="151"/>
      <c r="H48" s="128">
        <v>4</v>
      </c>
      <c r="I48" s="153">
        <f t="shared" si="22"/>
        <v>0</v>
      </c>
      <c r="J48" s="188"/>
      <c r="K48" s="153"/>
      <c r="L48" s="175" t="e">
        <f t="shared" si="38"/>
        <v>#DIV/0!</v>
      </c>
      <c r="M48" s="176" t="e">
        <f t="shared" si="37"/>
        <v>#DIV/0!</v>
      </c>
      <c r="N48" s="234"/>
      <c r="O48" s="99"/>
      <c r="P48" s="205" t="e">
        <f t="shared" si="34"/>
        <v>#DIV/0!</v>
      </c>
      <c r="Q48" s="235"/>
      <c r="R48" s="102">
        <v>6</v>
      </c>
      <c r="S48" s="223">
        <f t="shared" si="27"/>
        <v>0</v>
      </c>
    </row>
    <row r="49" spans="1:19" ht="28.5" customHeight="1" x14ac:dyDescent="0.25">
      <c r="A49" s="648"/>
      <c r="B49" s="646"/>
      <c r="C49" s="88">
        <v>7</v>
      </c>
      <c r="D49" s="87" t="s">
        <v>361</v>
      </c>
      <c r="E49" s="87" t="s">
        <v>58</v>
      </c>
      <c r="F49" s="87" t="s">
        <v>57</v>
      </c>
      <c r="G49" s="188">
        <v>41275</v>
      </c>
      <c r="H49" s="128">
        <f>$H$1</f>
        <v>1050</v>
      </c>
      <c r="I49" s="153">
        <f t="shared" si="22"/>
        <v>39.30952380952381</v>
      </c>
      <c r="J49" s="188"/>
      <c r="K49" s="128">
        <f t="shared" ref="K49:K50" si="41">$K$1</f>
        <v>1050</v>
      </c>
      <c r="L49" s="175">
        <f t="shared" si="38"/>
        <v>0</v>
      </c>
      <c r="M49" s="176">
        <f t="shared" si="37"/>
        <v>-39.30952380952381</v>
      </c>
      <c r="N49" s="242">
        <v>40000</v>
      </c>
      <c r="O49" s="99">
        <f t="shared" ref="O49:O50" si="42">$O$1</f>
        <v>1050</v>
      </c>
      <c r="P49" s="205">
        <f t="shared" si="34"/>
        <v>38.095238095238095</v>
      </c>
      <c r="Q49" s="235">
        <v>40000</v>
      </c>
      <c r="R49" s="102">
        <f>$R$1</f>
        <v>1050</v>
      </c>
      <c r="S49" s="223">
        <f t="shared" si="27"/>
        <v>38.095238095238095</v>
      </c>
    </row>
    <row r="50" spans="1:19" ht="34.5" customHeight="1" x14ac:dyDescent="0.25">
      <c r="A50" s="648"/>
      <c r="B50" s="646"/>
      <c r="C50" s="627">
        <v>9</v>
      </c>
      <c r="D50" s="629" t="s">
        <v>48</v>
      </c>
      <c r="E50" s="87" t="s">
        <v>58</v>
      </c>
      <c r="F50" s="87" t="s">
        <v>57</v>
      </c>
      <c r="G50" s="188">
        <v>26961.79</v>
      </c>
      <c r="H50" s="128">
        <f>$H$1</f>
        <v>1050</v>
      </c>
      <c r="I50" s="153">
        <f t="shared" si="22"/>
        <v>25.677895238095239</v>
      </c>
      <c r="J50" s="188"/>
      <c r="K50" s="128">
        <f t="shared" si="41"/>
        <v>1050</v>
      </c>
      <c r="L50" s="175">
        <f t="shared" si="38"/>
        <v>0</v>
      </c>
      <c r="M50" s="176">
        <f t="shared" si="37"/>
        <v>-25.677895238095239</v>
      </c>
      <c r="N50" s="242">
        <v>7500</v>
      </c>
      <c r="O50" s="99">
        <f t="shared" si="42"/>
        <v>1050</v>
      </c>
      <c r="P50" s="205">
        <f t="shared" si="34"/>
        <v>7.1428571428571432</v>
      </c>
      <c r="Q50" s="235">
        <v>7500</v>
      </c>
      <c r="R50" s="102">
        <f>$R$1</f>
        <v>1050</v>
      </c>
      <c r="S50" s="223">
        <f t="shared" si="27"/>
        <v>7.1428571428571432</v>
      </c>
    </row>
    <row r="51" spans="1:19" ht="45.75" hidden="1" thickBot="1" x14ac:dyDescent="0.3">
      <c r="A51" s="649"/>
      <c r="B51" s="651"/>
      <c r="C51" s="628"/>
      <c r="D51" s="630"/>
      <c r="E51" s="95" t="s">
        <v>89</v>
      </c>
      <c r="F51" s="95" t="s">
        <v>90</v>
      </c>
      <c r="G51" s="321"/>
      <c r="H51" s="188">
        <f>G50</f>
        <v>26961.79</v>
      </c>
      <c r="I51" s="245">
        <f t="shared" si="22"/>
        <v>0</v>
      </c>
      <c r="J51" s="189"/>
      <c r="K51" s="189"/>
      <c r="L51" s="245" t="e">
        <f t="shared" si="38"/>
        <v>#DIV/0!</v>
      </c>
      <c r="M51" s="246" t="e">
        <f>L51-I51</f>
        <v>#DIV/0!</v>
      </c>
      <c r="N51" s="247"/>
      <c r="O51" s="206"/>
      <c r="P51" s="248" t="e">
        <f t="shared" si="34"/>
        <v>#DIV/0!</v>
      </c>
      <c r="Q51" s="241"/>
      <c r="R51" s="103"/>
      <c r="S51" s="224" t="e">
        <f t="shared" si="27"/>
        <v>#DIV/0!</v>
      </c>
    </row>
    <row r="52" spans="1:19" x14ac:dyDescent="0.25">
      <c r="A52" s="89"/>
      <c r="B52" s="89"/>
      <c r="C52" s="90"/>
      <c r="D52" s="89"/>
      <c r="E52" s="147"/>
      <c r="F52" s="91"/>
      <c r="G52" s="168"/>
      <c r="H52" s="169"/>
      <c r="I52" s="170"/>
      <c r="J52" s="170"/>
      <c r="K52" s="170"/>
      <c r="L52" s="169"/>
      <c r="M52" s="170"/>
      <c r="N52" s="168"/>
      <c r="O52" s="171"/>
      <c r="P52" s="172"/>
      <c r="Q52" s="221"/>
      <c r="R52" s="171"/>
      <c r="S52" s="172"/>
    </row>
    <row r="53" spans="1:19" s="89" customFormat="1" x14ac:dyDescent="0.25">
      <c r="C53" s="90"/>
      <c r="E53" s="147"/>
      <c r="F53" s="91"/>
      <c r="G53" s="114"/>
      <c r="H53" s="132"/>
      <c r="I53" s="133"/>
      <c r="J53" s="133"/>
      <c r="K53" s="133"/>
      <c r="L53" s="132"/>
      <c r="M53" s="133"/>
      <c r="N53" s="114"/>
      <c r="P53" s="116"/>
      <c r="Q53" s="191"/>
      <c r="S53" s="116"/>
    </row>
    <row r="54" spans="1:19" ht="15.75" thickBot="1" x14ac:dyDescent="0.3">
      <c r="E54" s="2"/>
      <c r="F54" s="2"/>
      <c r="G54" s="192"/>
      <c r="H54" s="136"/>
      <c r="I54" s="201"/>
      <c r="J54" s="192"/>
      <c r="K54" s="201"/>
      <c r="L54" s="192"/>
      <c r="M54" s="136"/>
      <c r="N54" s="211"/>
      <c r="Q54" s="211"/>
    </row>
    <row r="55" spans="1:19" ht="41.25" customHeight="1" thickBot="1" x14ac:dyDescent="0.3">
      <c r="A55" s="145">
        <v>20</v>
      </c>
      <c r="B55" s="146" t="s">
        <v>330</v>
      </c>
      <c r="C55" s="96" t="s">
        <v>339</v>
      </c>
      <c r="D55" s="97" t="s">
        <v>340</v>
      </c>
      <c r="E55" s="97" t="s">
        <v>58</v>
      </c>
      <c r="F55" s="97" t="s">
        <v>57</v>
      </c>
      <c r="G55" s="193">
        <v>73418.55</v>
      </c>
      <c r="H55" s="135">
        <f>$H$1</f>
        <v>1050</v>
      </c>
      <c r="I55" s="202">
        <f>G55/H55</f>
        <v>69.922428571428568</v>
      </c>
      <c r="J55" s="196"/>
      <c r="K55" s="135">
        <f t="shared" ref="K55" si="43">$K$1</f>
        <v>1050</v>
      </c>
      <c r="L55" s="199">
        <f>J55/K55</f>
        <v>0</v>
      </c>
      <c r="M55" s="231">
        <f t="shared" ref="M55:M58" si="44">L55-I55</f>
        <v>-69.922428571428568</v>
      </c>
      <c r="N55" s="232">
        <v>57290</v>
      </c>
      <c r="O55" s="104">
        <f t="shared" ref="O55:O58" si="45">$O$1</f>
        <v>1050</v>
      </c>
      <c r="P55" s="207">
        <f>N55/O55</f>
        <v>54.561904761904763</v>
      </c>
      <c r="Q55" s="233">
        <v>57047</v>
      </c>
      <c r="R55" s="105">
        <f>$R$1</f>
        <v>1050</v>
      </c>
      <c r="S55" s="220">
        <f>Q55/R55</f>
        <v>54.33047619047619</v>
      </c>
    </row>
    <row r="56" spans="1:19" ht="15.75" thickBot="1" x14ac:dyDescent="0.3">
      <c r="E56" s="2"/>
      <c r="F56" s="2"/>
      <c r="G56" s="192"/>
      <c r="H56" s="136"/>
      <c r="I56" s="201"/>
      <c r="J56" s="192"/>
      <c r="K56" s="201"/>
      <c r="L56" s="192"/>
      <c r="M56" s="136"/>
      <c r="N56" s="211"/>
      <c r="Q56" s="211"/>
    </row>
    <row r="57" spans="1:19" ht="45" x14ac:dyDescent="0.25">
      <c r="A57" s="641">
        <v>50</v>
      </c>
      <c r="B57" s="643" t="s">
        <v>331</v>
      </c>
      <c r="C57" s="93">
        <v>1</v>
      </c>
      <c r="D57" s="120" t="s">
        <v>332</v>
      </c>
      <c r="E57" s="120" t="s">
        <v>58</v>
      </c>
      <c r="F57" s="120" t="s">
        <v>57</v>
      </c>
      <c r="G57" s="194">
        <v>51696</v>
      </c>
      <c r="H57" s="126">
        <f>$H$1</f>
        <v>1050</v>
      </c>
      <c r="I57" s="127">
        <f>G57/H57</f>
        <v>49.234285714285711</v>
      </c>
      <c r="J57" s="197"/>
      <c r="K57" s="126">
        <f t="shared" ref="K57:K58" si="46">$K$1</f>
        <v>1050</v>
      </c>
      <c r="L57" s="174">
        <f>J57/K57</f>
        <v>0</v>
      </c>
      <c r="M57" s="181">
        <f t="shared" si="44"/>
        <v>-49.234285714285711</v>
      </c>
      <c r="N57" s="217">
        <v>49154</v>
      </c>
      <c r="O57" s="98">
        <f t="shared" si="45"/>
        <v>1050</v>
      </c>
      <c r="P57" s="209">
        <f>N57/O57</f>
        <v>46.813333333333333</v>
      </c>
      <c r="Q57" s="218">
        <v>46619</v>
      </c>
      <c r="R57" s="101">
        <f>$R$1</f>
        <v>1050</v>
      </c>
      <c r="S57" s="222">
        <f>Q57/R57</f>
        <v>44.399047619047622</v>
      </c>
    </row>
    <row r="58" spans="1:19" ht="45.75" thickBot="1" x14ac:dyDescent="0.3">
      <c r="A58" s="642"/>
      <c r="B58" s="644"/>
      <c r="C58" s="166">
        <v>2</v>
      </c>
      <c r="D58" s="119" t="s">
        <v>333</v>
      </c>
      <c r="E58" s="119" t="s">
        <v>58</v>
      </c>
      <c r="F58" s="119" t="s">
        <v>57</v>
      </c>
      <c r="G58" s="195">
        <v>52806</v>
      </c>
      <c r="H58" s="137">
        <f>$H$1</f>
        <v>1050</v>
      </c>
      <c r="I58" s="203">
        <f>G58/H58</f>
        <v>50.291428571428568</v>
      </c>
      <c r="J58" s="198"/>
      <c r="K58" s="130">
        <f t="shared" si="46"/>
        <v>1050</v>
      </c>
      <c r="L58" s="200">
        <f>J58/K58</f>
        <v>0</v>
      </c>
      <c r="M58" s="229">
        <f t="shared" si="44"/>
        <v>-50.291428571428568</v>
      </c>
      <c r="N58" s="216">
        <v>70348</v>
      </c>
      <c r="O58" s="100">
        <f t="shared" si="45"/>
        <v>1050</v>
      </c>
      <c r="P58" s="210">
        <f>N58/O58</f>
        <v>66.998095238095232</v>
      </c>
      <c r="Q58" s="219">
        <v>64126</v>
      </c>
      <c r="R58" s="122">
        <f>$R$1</f>
        <v>1050</v>
      </c>
      <c r="S58" s="228">
        <f>Q58/R58</f>
        <v>61.072380952380954</v>
      </c>
    </row>
    <row r="59" spans="1:19" x14ac:dyDescent="0.25">
      <c r="G59" s="136"/>
      <c r="H59" s="136"/>
      <c r="I59" s="136"/>
      <c r="J59" s="136"/>
      <c r="K59" s="136"/>
      <c r="L59" s="136"/>
      <c r="M59" s="136"/>
    </row>
    <row r="60" spans="1:19" x14ac:dyDescent="0.25">
      <c r="B60" t="s">
        <v>334</v>
      </c>
      <c r="G60" s="115"/>
      <c r="H60" s="136"/>
      <c r="I60" s="136"/>
      <c r="J60" s="136"/>
      <c r="K60" s="136"/>
      <c r="L60" s="136"/>
      <c r="M60" s="136"/>
      <c r="N60" s="115"/>
      <c r="Q60" s="115"/>
    </row>
    <row r="61" spans="1:19" x14ac:dyDescent="0.25">
      <c r="F61" t="s">
        <v>335</v>
      </c>
      <c r="G61" s="115"/>
      <c r="H61" s="115"/>
      <c r="I61" s="115"/>
      <c r="J61" s="115"/>
      <c r="K61" s="115"/>
      <c r="L61" s="115"/>
      <c r="M61" s="115"/>
      <c r="N61" s="115"/>
      <c r="O61" s="123"/>
      <c r="P61" s="123"/>
      <c r="Q61" s="115">
        <f>SUM(Q3:Q60)</f>
        <v>1171176</v>
      </c>
      <c r="R61" s="123"/>
      <c r="S61" s="123"/>
    </row>
    <row r="62" spans="1:19" x14ac:dyDescent="0.25">
      <c r="N62" s="125"/>
      <c r="O62" s="125"/>
      <c r="P62" s="125"/>
      <c r="Q62" s="125"/>
    </row>
    <row r="63" spans="1:19" x14ac:dyDescent="0.25">
      <c r="G63" s="124"/>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47">
    <mergeCell ref="D13:D14"/>
    <mergeCell ref="B41:B43"/>
    <mergeCell ref="A2:B2"/>
    <mergeCell ref="B3:B14"/>
    <mergeCell ref="A3:A14"/>
    <mergeCell ref="A16:A18"/>
    <mergeCell ref="B16:B18"/>
    <mergeCell ref="A35:A39"/>
    <mergeCell ref="B35:B39"/>
    <mergeCell ref="A41:A43"/>
    <mergeCell ref="A20:A26"/>
    <mergeCell ref="B20:B26"/>
    <mergeCell ref="C20:C21"/>
    <mergeCell ref="C13:C14"/>
    <mergeCell ref="C6:C7"/>
    <mergeCell ref="D6:D7"/>
    <mergeCell ref="C8:C9"/>
    <mergeCell ref="D8:D9"/>
    <mergeCell ref="C11:C12"/>
    <mergeCell ref="D11:D12"/>
    <mergeCell ref="A57:A58"/>
    <mergeCell ref="B57:B58"/>
    <mergeCell ref="A32:A33"/>
    <mergeCell ref="B32:B33"/>
    <mergeCell ref="A45:A51"/>
    <mergeCell ref="B45:B51"/>
    <mergeCell ref="C32:C33"/>
    <mergeCell ref="C24:C26"/>
    <mergeCell ref="D24:D26"/>
    <mergeCell ref="C35:C36"/>
    <mergeCell ref="D16:D18"/>
    <mergeCell ref="D32:D33"/>
    <mergeCell ref="C16:C18"/>
    <mergeCell ref="D22:D23"/>
    <mergeCell ref="C22:C23"/>
    <mergeCell ref="D20:D21"/>
    <mergeCell ref="C47:C48"/>
    <mergeCell ref="D47:D48"/>
    <mergeCell ref="C50:C51"/>
    <mergeCell ref="D50:D51"/>
    <mergeCell ref="D35:D36"/>
    <mergeCell ref="C45:C46"/>
    <mergeCell ref="D45:D46"/>
    <mergeCell ref="C37:C38"/>
    <mergeCell ref="D37:D38"/>
    <mergeCell ref="D41:D43"/>
    <mergeCell ref="C41:C43"/>
  </mergeCells>
  <phoneticPr fontId="27" type="noConversion"/>
  <pageMargins left="0.7" right="0.7" top="0.75" bottom="0.32552083333333331" header="0.3" footer="0.3"/>
  <pageSetup paperSize="8" scale="63" fitToHeight="0" orientation="landscape" r:id="rId4"/>
  <rowBreaks count="3" manualBreakCount="3">
    <brk id="18" max="16383" man="1"/>
    <brk id="33" max="16383" man="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5408"/>
  <sheetViews>
    <sheetView topLeftCell="A59" zoomScaleNormal="100" workbookViewId="0">
      <selection activeCell="A41" sqref="A41:XFD41"/>
    </sheetView>
  </sheetViews>
  <sheetFormatPr defaultRowHeight="12.75" x14ac:dyDescent="0.25"/>
  <cols>
    <col min="1" max="1" width="8.5703125" style="62" customWidth="1"/>
    <col min="2" max="3" width="12.28515625" style="62" customWidth="1"/>
    <col min="4" max="4" width="6.42578125" style="62" customWidth="1"/>
    <col min="5" max="6" width="4.85546875" style="62" customWidth="1"/>
    <col min="7" max="7" width="6.5703125" style="62" customWidth="1"/>
    <col min="8" max="8" width="4.42578125" style="62" customWidth="1"/>
    <col min="9" max="9" width="6.5703125" style="62" customWidth="1"/>
    <col min="10" max="10" width="7.140625" style="62" customWidth="1"/>
    <col min="11" max="11" width="6.5703125" style="62" customWidth="1"/>
    <col min="12" max="12" width="6.85546875" style="62" customWidth="1"/>
    <col min="13" max="13" width="6.5703125" style="62" customWidth="1"/>
    <col min="14" max="14" width="6.7109375" style="62" customWidth="1"/>
    <col min="15" max="15" width="9.140625" style="62"/>
    <col min="16" max="16" width="2.85546875" style="62" customWidth="1"/>
    <col min="17" max="17" width="7.140625" style="62" customWidth="1"/>
    <col min="18" max="18" width="4.5703125" style="62" customWidth="1"/>
    <col min="19" max="244" width="9.140625" style="62"/>
    <col min="245" max="245" width="14.140625" style="62" bestFit="1" customWidth="1"/>
    <col min="246" max="16384" width="9.140625" style="62"/>
  </cols>
  <sheetData>
    <row r="1" spans="1:23" ht="18" customHeight="1" thickBot="1" x14ac:dyDescent="0.3">
      <c r="A1" s="739" t="s">
        <v>344</v>
      </c>
      <c r="B1" s="739"/>
      <c r="C1" s="739"/>
      <c r="D1" s="739"/>
      <c r="E1" s="739"/>
      <c r="F1" s="739"/>
      <c r="G1" s="739"/>
      <c r="H1" s="739"/>
      <c r="I1" s="739"/>
      <c r="J1" s="739"/>
      <c r="K1" s="739"/>
      <c r="L1" s="739"/>
      <c r="M1" s="739"/>
      <c r="N1" s="739"/>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51" customHeight="1" x14ac:dyDescent="0.25">
      <c r="A3" s="740" t="s">
        <v>264</v>
      </c>
      <c r="B3" s="741"/>
      <c r="C3" s="741"/>
      <c r="D3" s="742"/>
      <c r="E3" s="743"/>
      <c r="F3" s="744"/>
      <c r="G3" s="744"/>
      <c r="H3" s="745"/>
      <c r="I3" s="746" t="s">
        <v>347</v>
      </c>
      <c r="J3" s="746"/>
      <c r="K3" s="746"/>
      <c r="L3" s="746"/>
      <c r="M3" s="746"/>
      <c r="N3" s="746"/>
    </row>
    <row r="4" spans="1:23" s="64" customFormat="1" ht="12.75" customHeight="1" x14ac:dyDescent="0.25">
      <c r="A4" s="753" t="s">
        <v>265</v>
      </c>
      <c r="B4" s="754"/>
      <c r="C4" s="754"/>
      <c r="D4" s="755"/>
      <c r="E4" s="759"/>
      <c r="F4" s="760"/>
      <c r="G4" s="760"/>
      <c r="H4" s="760"/>
      <c r="I4" s="761" t="s">
        <v>348</v>
      </c>
      <c r="J4" s="762"/>
      <c r="K4" s="762"/>
      <c r="L4" s="763"/>
      <c r="M4" s="763"/>
      <c r="N4" s="764"/>
    </row>
    <row r="5" spans="1:23" s="64" customFormat="1" ht="21.75" customHeight="1" x14ac:dyDescent="0.25">
      <c r="A5" s="756"/>
      <c r="B5" s="757"/>
      <c r="C5" s="757"/>
      <c r="D5" s="758"/>
      <c r="E5" s="760"/>
      <c r="F5" s="760"/>
      <c r="G5" s="760"/>
      <c r="H5" s="760"/>
      <c r="I5" s="765"/>
      <c r="J5" s="766"/>
      <c r="K5" s="766"/>
      <c r="L5" s="766"/>
      <c r="M5" s="766"/>
      <c r="N5" s="767"/>
    </row>
    <row r="6" spans="1:23" s="64" customFormat="1" ht="21.75" customHeight="1" x14ac:dyDescent="0.25">
      <c r="A6" s="768" t="s">
        <v>266</v>
      </c>
      <c r="B6" s="769"/>
      <c r="C6" s="769"/>
      <c r="D6" s="770"/>
      <c r="E6" s="774"/>
      <c r="F6" s="774"/>
      <c r="G6" s="774"/>
      <c r="H6" s="775"/>
      <c r="I6" s="778" t="s">
        <v>267</v>
      </c>
      <c r="J6" s="778"/>
      <c r="K6" s="778"/>
      <c r="L6" s="778"/>
      <c r="M6" s="778"/>
      <c r="N6" s="778"/>
    </row>
    <row r="7" spans="1:23" s="64" customFormat="1" ht="27" customHeight="1" x14ac:dyDescent="0.25">
      <c r="A7" s="771"/>
      <c r="B7" s="772"/>
      <c r="C7" s="772"/>
      <c r="D7" s="773"/>
      <c r="E7" s="776"/>
      <c r="F7" s="776"/>
      <c r="G7" s="776"/>
      <c r="H7" s="777"/>
      <c r="I7" s="779">
        <v>2020</v>
      </c>
      <c r="J7" s="780"/>
      <c r="K7" s="781">
        <v>2021</v>
      </c>
      <c r="L7" s="781"/>
      <c r="M7" s="781">
        <v>2022</v>
      </c>
      <c r="N7" s="781"/>
    </row>
    <row r="8" spans="1:23" s="64" customFormat="1" ht="31.5" customHeight="1" x14ac:dyDescent="0.25">
      <c r="A8" s="747" t="s">
        <v>268</v>
      </c>
      <c r="B8" s="748"/>
      <c r="C8" s="748"/>
      <c r="D8" s="749"/>
      <c r="E8" s="744"/>
      <c r="F8" s="744"/>
      <c r="G8" s="744"/>
      <c r="H8" s="745"/>
      <c r="I8" s="750" t="s">
        <v>269</v>
      </c>
      <c r="J8" s="751"/>
      <c r="K8" s="752" t="s">
        <v>269</v>
      </c>
      <c r="L8" s="752"/>
      <c r="M8" s="752" t="s">
        <v>269</v>
      </c>
      <c r="N8" s="752"/>
    </row>
    <row r="9" spans="1:23" ht="38.25" customHeight="1" x14ac:dyDescent="0.25">
      <c r="A9" s="801" t="s">
        <v>270</v>
      </c>
      <c r="B9" s="802"/>
      <c r="C9" s="803" t="s">
        <v>309</v>
      </c>
      <c r="D9" s="804"/>
      <c r="E9" s="804"/>
      <c r="F9" s="804"/>
      <c r="G9" s="804"/>
      <c r="H9" s="804"/>
      <c r="I9" s="804"/>
      <c r="J9" s="804"/>
      <c r="K9" s="804"/>
      <c r="L9" s="804"/>
      <c r="M9" s="804"/>
      <c r="N9" s="805"/>
      <c r="R9" s="65"/>
    </row>
    <row r="10" spans="1:23" ht="19.5" customHeight="1" x14ac:dyDescent="0.25">
      <c r="A10" s="782" t="s">
        <v>271</v>
      </c>
      <c r="B10" s="783"/>
      <c r="C10" s="788" t="s">
        <v>369</v>
      </c>
      <c r="D10" s="789"/>
      <c r="E10" s="789"/>
      <c r="F10" s="789"/>
      <c r="G10" s="789"/>
      <c r="H10" s="789"/>
      <c r="I10" s="789"/>
      <c r="J10" s="789"/>
      <c r="K10" s="789"/>
      <c r="L10" s="789"/>
      <c r="M10" s="789"/>
      <c r="N10" s="790"/>
    </row>
    <row r="11" spans="1:23" ht="19.5" customHeight="1" x14ac:dyDescent="0.25">
      <c r="A11" s="784"/>
      <c r="B11" s="785"/>
      <c r="C11" s="791"/>
      <c r="D11" s="792"/>
      <c r="E11" s="792"/>
      <c r="F11" s="792"/>
      <c r="G11" s="792"/>
      <c r="H11" s="792"/>
      <c r="I11" s="792"/>
      <c r="J11" s="792"/>
      <c r="K11" s="792"/>
      <c r="L11" s="792"/>
      <c r="M11" s="792"/>
      <c r="N11" s="793"/>
    </row>
    <row r="12" spans="1:23" ht="22.5" customHeight="1" x14ac:dyDescent="0.25">
      <c r="A12" s="784"/>
      <c r="B12" s="785"/>
      <c r="C12" s="791"/>
      <c r="D12" s="792"/>
      <c r="E12" s="792"/>
      <c r="F12" s="792"/>
      <c r="G12" s="792"/>
      <c r="H12" s="792"/>
      <c r="I12" s="792"/>
      <c r="J12" s="792"/>
      <c r="K12" s="792"/>
      <c r="L12" s="792"/>
      <c r="M12" s="792"/>
      <c r="N12" s="793"/>
    </row>
    <row r="13" spans="1:23" ht="31.5" customHeight="1" x14ac:dyDescent="0.25">
      <c r="A13" s="784"/>
      <c r="B13" s="785"/>
      <c r="C13" s="791"/>
      <c r="D13" s="792"/>
      <c r="E13" s="792"/>
      <c r="F13" s="792"/>
      <c r="G13" s="792"/>
      <c r="H13" s="792"/>
      <c r="I13" s="792"/>
      <c r="J13" s="792"/>
      <c r="K13" s="792"/>
      <c r="L13" s="792"/>
      <c r="M13" s="792"/>
      <c r="N13" s="793"/>
    </row>
    <row r="14" spans="1:23" ht="18.75" hidden="1" customHeight="1" x14ac:dyDescent="0.25">
      <c r="A14" s="784"/>
      <c r="B14" s="785"/>
      <c r="C14" s="791"/>
      <c r="D14" s="792"/>
      <c r="E14" s="792"/>
      <c r="F14" s="792"/>
      <c r="G14" s="792"/>
      <c r="H14" s="792"/>
      <c r="I14" s="792"/>
      <c r="J14" s="792"/>
      <c r="K14" s="792"/>
      <c r="L14" s="792"/>
      <c r="M14" s="792"/>
      <c r="N14" s="793"/>
    </row>
    <row r="15" spans="1:23" ht="16.5" hidden="1" customHeight="1" x14ac:dyDescent="0.25">
      <c r="A15" s="784"/>
      <c r="B15" s="785"/>
      <c r="C15" s="791"/>
      <c r="D15" s="792"/>
      <c r="E15" s="792"/>
      <c r="F15" s="792"/>
      <c r="G15" s="792"/>
      <c r="H15" s="792"/>
      <c r="I15" s="792"/>
      <c r="J15" s="792"/>
      <c r="K15" s="792"/>
      <c r="L15" s="792"/>
      <c r="M15" s="792"/>
      <c r="N15" s="793"/>
    </row>
    <row r="16" spans="1:23" ht="23.25" hidden="1" customHeight="1" x14ac:dyDescent="0.25">
      <c r="A16" s="784"/>
      <c r="B16" s="785"/>
      <c r="C16" s="791"/>
      <c r="D16" s="792"/>
      <c r="E16" s="792"/>
      <c r="F16" s="792"/>
      <c r="G16" s="792"/>
      <c r="H16" s="792"/>
      <c r="I16" s="792"/>
      <c r="J16" s="792"/>
      <c r="K16" s="792"/>
      <c r="L16" s="792"/>
      <c r="M16" s="792"/>
      <c r="N16" s="793"/>
    </row>
    <row r="17" spans="1:166" ht="20.25" hidden="1" customHeight="1" x14ac:dyDescent="0.25">
      <c r="A17" s="784"/>
      <c r="B17" s="785"/>
      <c r="C17" s="791"/>
      <c r="D17" s="792"/>
      <c r="E17" s="792"/>
      <c r="F17" s="792"/>
      <c r="G17" s="792"/>
      <c r="H17" s="792"/>
      <c r="I17" s="792"/>
      <c r="J17" s="792"/>
      <c r="K17" s="792"/>
      <c r="L17" s="792"/>
      <c r="M17" s="792"/>
      <c r="N17" s="793"/>
    </row>
    <row r="18" spans="1:166" ht="13.5" hidden="1" customHeight="1" x14ac:dyDescent="0.25">
      <c r="A18" s="784"/>
      <c r="B18" s="785"/>
      <c r="C18" s="791"/>
      <c r="D18" s="792"/>
      <c r="E18" s="792"/>
      <c r="F18" s="792"/>
      <c r="G18" s="792"/>
      <c r="H18" s="792"/>
      <c r="I18" s="792"/>
      <c r="J18" s="792"/>
      <c r="K18" s="792"/>
      <c r="L18" s="792"/>
      <c r="M18" s="792"/>
      <c r="N18" s="793"/>
    </row>
    <row r="19" spans="1:166" ht="13.5" hidden="1" customHeight="1" x14ac:dyDescent="0.25">
      <c r="A19" s="784"/>
      <c r="B19" s="785"/>
      <c r="C19" s="791"/>
      <c r="D19" s="792"/>
      <c r="E19" s="792"/>
      <c r="F19" s="792"/>
      <c r="G19" s="792"/>
      <c r="H19" s="792"/>
      <c r="I19" s="792"/>
      <c r="J19" s="792"/>
      <c r="K19" s="792"/>
      <c r="L19" s="792"/>
      <c r="M19" s="792"/>
      <c r="N19" s="793"/>
    </row>
    <row r="20" spans="1:166" ht="13.5" customHeight="1" x14ac:dyDescent="0.25">
      <c r="A20" s="784"/>
      <c r="B20" s="785"/>
      <c r="C20" s="791"/>
      <c r="D20" s="792"/>
      <c r="E20" s="792"/>
      <c r="F20" s="792"/>
      <c r="G20" s="792"/>
      <c r="H20" s="792"/>
      <c r="I20" s="792"/>
      <c r="J20" s="792"/>
      <c r="K20" s="792"/>
      <c r="L20" s="792"/>
      <c r="M20" s="792"/>
      <c r="N20" s="793"/>
    </row>
    <row r="21" spans="1:166" ht="13.5" customHeight="1" x14ac:dyDescent="0.25">
      <c r="A21" s="784"/>
      <c r="B21" s="785"/>
      <c r="C21" s="791"/>
      <c r="D21" s="792"/>
      <c r="E21" s="792"/>
      <c r="F21" s="792"/>
      <c r="G21" s="792"/>
      <c r="H21" s="792"/>
      <c r="I21" s="792"/>
      <c r="J21" s="792"/>
      <c r="K21" s="792"/>
      <c r="L21" s="792"/>
      <c r="M21" s="792"/>
      <c r="N21" s="793"/>
    </row>
    <row r="22" spans="1:166" ht="45" customHeight="1" x14ac:dyDescent="0.25">
      <c r="A22" s="786"/>
      <c r="B22" s="787"/>
      <c r="C22" s="794"/>
      <c r="D22" s="795"/>
      <c r="E22" s="795"/>
      <c r="F22" s="795"/>
      <c r="G22" s="795"/>
      <c r="H22" s="795"/>
      <c r="I22" s="795"/>
      <c r="J22" s="795"/>
      <c r="K22" s="795"/>
      <c r="L22" s="795"/>
      <c r="M22" s="795"/>
      <c r="N22" s="796"/>
    </row>
    <row r="23" spans="1:166" ht="18.75" customHeight="1" x14ac:dyDescent="0.25">
      <c r="A23" s="714" t="s">
        <v>272</v>
      </c>
      <c r="B23" s="797"/>
      <c r="C23" s="797"/>
      <c r="D23" s="797"/>
      <c r="E23" s="797"/>
      <c r="F23" s="797"/>
      <c r="G23" s="797"/>
      <c r="H23" s="797"/>
      <c r="I23" s="797"/>
      <c r="J23" s="797"/>
      <c r="K23" s="797"/>
      <c r="L23" s="797"/>
      <c r="M23" s="797"/>
      <c r="N23" s="715"/>
      <c r="R23" s="66"/>
      <c r="S23" s="66"/>
      <c r="T23" s="66"/>
      <c r="U23" s="66"/>
      <c r="V23" s="66"/>
      <c r="W23" s="66"/>
      <c r="X23" s="66"/>
      <c r="Y23" s="66"/>
      <c r="Z23" s="66"/>
      <c r="AA23" s="66"/>
      <c r="AB23" s="66"/>
      <c r="AC23" s="66"/>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row>
    <row r="24" spans="1:166" ht="42" customHeight="1" x14ac:dyDescent="0.25">
      <c r="A24" s="68">
        <v>1</v>
      </c>
      <c r="B24" s="735" t="s">
        <v>310</v>
      </c>
      <c r="C24" s="736"/>
      <c r="D24" s="736"/>
      <c r="E24" s="736"/>
      <c r="F24" s="736"/>
      <c r="G24" s="737"/>
      <c r="H24" s="68">
        <v>6</v>
      </c>
      <c r="I24" s="798" t="s">
        <v>311</v>
      </c>
      <c r="J24" s="799"/>
      <c r="K24" s="799"/>
      <c r="L24" s="799"/>
      <c r="M24" s="799"/>
      <c r="N24" s="800"/>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40.5" customHeight="1" x14ac:dyDescent="0.25">
      <c r="A25" s="68">
        <v>2</v>
      </c>
      <c r="B25" s="735" t="s">
        <v>312</v>
      </c>
      <c r="C25" s="736"/>
      <c r="D25" s="736"/>
      <c r="E25" s="736"/>
      <c r="F25" s="736"/>
      <c r="G25" s="737"/>
      <c r="H25" s="68">
        <v>7</v>
      </c>
      <c r="I25" s="735" t="s">
        <v>313</v>
      </c>
      <c r="J25" s="736"/>
      <c r="K25" s="736"/>
      <c r="L25" s="736"/>
      <c r="M25" s="736"/>
      <c r="N25" s="737"/>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38.25" customHeight="1" x14ac:dyDescent="0.25">
      <c r="A26" s="68">
        <v>3</v>
      </c>
      <c r="B26" s="735" t="s">
        <v>314</v>
      </c>
      <c r="C26" s="736"/>
      <c r="D26" s="736"/>
      <c r="E26" s="736"/>
      <c r="F26" s="736"/>
      <c r="G26" s="737"/>
      <c r="H26" s="68">
        <v>8</v>
      </c>
      <c r="I26" s="735" t="s">
        <v>354</v>
      </c>
      <c r="J26" s="736"/>
      <c r="K26" s="736"/>
      <c r="L26" s="736"/>
      <c r="M26" s="736"/>
      <c r="N26" s="737"/>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33.75" customHeight="1" x14ac:dyDescent="0.25">
      <c r="A27" s="68">
        <v>4</v>
      </c>
      <c r="B27" s="735" t="s">
        <v>356</v>
      </c>
      <c r="C27" s="736"/>
      <c r="D27" s="736"/>
      <c r="E27" s="736"/>
      <c r="F27" s="736"/>
      <c r="G27" s="737"/>
      <c r="H27" s="68">
        <v>9</v>
      </c>
      <c r="I27" s="735" t="s">
        <v>355</v>
      </c>
      <c r="J27" s="736"/>
      <c r="K27" s="736"/>
      <c r="L27" s="736"/>
      <c r="M27" s="736"/>
      <c r="N27" s="737"/>
    </row>
    <row r="28" spans="1:166" ht="43.5" customHeight="1" x14ac:dyDescent="0.25">
      <c r="A28" s="68">
        <v>5</v>
      </c>
      <c r="B28" s="735" t="s">
        <v>349</v>
      </c>
      <c r="C28" s="736"/>
      <c r="D28" s="736"/>
      <c r="E28" s="736"/>
      <c r="F28" s="736"/>
      <c r="G28" s="737"/>
      <c r="H28" s="68">
        <v>10</v>
      </c>
      <c r="I28" s="738"/>
      <c r="J28" s="738"/>
      <c r="K28" s="738"/>
      <c r="L28" s="738"/>
      <c r="M28" s="738"/>
      <c r="N28" s="738"/>
    </row>
    <row r="29" spans="1:166" ht="15" x14ac:dyDescent="0.25">
      <c r="A29" s="731" t="s">
        <v>373</v>
      </c>
      <c r="B29" s="732"/>
      <c r="C29" s="732"/>
      <c r="D29" s="732"/>
      <c r="E29" s="732"/>
      <c r="F29" s="732"/>
      <c r="G29" s="732"/>
      <c r="H29" s="732"/>
      <c r="I29" s="732"/>
      <c r="J29" s="732"/>
      <c r="K29" s="732"/>
      <c r="L29" s="732"/>
      <c r="M29" s="732"/>
      <c r="N29" s="732"/>
      <c r="O29" s="733"/>
      <c r="P29" s="733"/>
      <c r="Q29" s="733"/>
      <c r="R29" s="734"/>
    </row>
    <row r="30" spans="1:166" ht="27.75" customHeight="1" x14ac:dyDescent="0.25">
      <c r="A30" s="711" t="s">
        <v>273</v>
      </c>
      <c r="B30" s="712"/>
      <c r="C30" s="712"/>
      <c r="D30" s="712"/>
      <c r="E30" s="712"/>
      <c r="F30" s="712"/>
      <c r="G30" s="712"/>
      <c r="H30" s="713"/>
      <c r="I30" s="714" t="s">
        <v>367</v>
      </c>
      <c r="J30" s="715"/>
      <c r="K30" s="716" t="s">
        <v>368</v>
      </c>
      <c r="L30" s="716"/>
      <c r="M30" s="717" t="s">
        <v>274</v>
      </c>
      <c r="N30" s="717"/>
      <c r="O30" s="717">
        <v>2021</v>
      </c>
      <c r="P30" s="717"/>
      <c r="Q30" s="717">
        <v>2022</v>
      </c>
      <c r="R30" s="717"/>
    </row>
    <row r="31" spans="1:166" x14ac:dyDescent="0.25">
      <c r="A31" s="718" t="s">
        <v>315</v>
      </c>
      <c r="B31" s="719"/>
      <c r="C31" s="719"/>
      <c r="D31" s="719"/>
      <c r="E31" s="719"/>
      <c r="F31" s="719"/>
      <c r="G31" s="719"/>
      <c r="H31" s="720"/>
      <c r="I31" s="699">
        <v>6</v>
      </c>
      <c r="J31" s="699"/>
      <c r="K31" s="710"/>
      <c r="L31" s="710"/>
      <c r="M31" s="700"/>
      <c r="N31" s="700"/>
      <c r="O31" s="699">
        <v>6</v>
      </c>
      <c r="P31" s="699"/>
      <c r="Q31" s="700">
        <v>6</v>
      </c>
      <c r="R31" s="700"/>
    </row>
    <row r="32" spans="1:166" x14ac:dyDescent="0.25">
      <c r="A32" s="718" t="s">
        <v>316</v>
      </c>
      <c r="B32" s="719"/>
      <c r="C32" s="719"/>
      <c r="D32" s="719"/>
      <c r="E32" s="719"/>
      <c r="F32" s="719"/>
      <c r="G32" s="719"/>
      <c r="H32" s="720"/>
      <c r="I32" s="699" t="s">
        <v>317</v>
      </c>
      <c r="J32" s="699"/>
      <c r="K32" s="710"/>
      <c r="L32" s="710"/>
      <c r="M32" s="700"/>
      <c r="N32" s="700"/>
      <c r="O32" s="699" t="s">
        <v>317</v>
      </c>
      <c r="P32" s="699"/>
      <c r="Q32" s="699" t="s">
        <v>317</v>
      </c>
      <c r="R32" s="699"/>
    </row>
    <row r="33" spans="1:18" x14ac:dyDescent="0.25">
      <c r="A33" s="718" t="s">
        <v>318</v>
      </c>
      <c r="B33" s="719"/>
      <c r="C33" s="719"/>
      <c r="D33" s="719"/>
      <c r="E33" s="719"/>
      <c r="F33" s="719"/>
      <c r="G33" s="719"/>
      <c r="H33" s="720"/>
      <c r="I33" s="708">
        <v>1</v>
      </c>
      <c r="J33" s="699"/>
      <c r="K33" s="710"/>
      <c r="L33" s="710"/>
      <c r="M33" s="700"/>
      <c r="N33" s="700"/>
      <c r="O33" s="708">
        <v>1</v>
      </c>
      <c r="P33" s="699"/>
      <c r="Q33" s="708">
        <v>1</v>
      </c>
      <c r="R33" s="699"/>
    </row>
    <row r="34" spans="1:18" ht="37.5" customHeight="1" x14ac:dyDescent="0.25">
      <c r="A34" s="718" t="s">
        <v>353</v>
      </c>
      <c r="B34" s="719"/>
      <c r="C34" s="719"/>
      <c r="D34" s="719"/>
      <c r="E34" s="719"/>
      <c r="F34" s="719"/>
      <c r="G34" s="719"/>
      <c r="H34" s="720"/>
      <c r="I34" s="725">
        <v>1</v>
      </c>
      <c r="J34" s="726"/>
      <c r="K34" s="725"/>
      <c r="L34" s="726"/>
      <c r="M34" s="727"/>
      <c r="N34" s="728"/>
      <c r="O34" s="729">
        <v>1</v>
      </c>
      <c r="P34" s="730"/>
      <c r="Q34" s="727">
        <v>1</v>
      </c>
      <c r="R34" s="728"/>
    </row>
    <row r="35" spans="1:18" ht="39" customHeight="1" x14ac:dyDescent="0.25">
      <c r="A35" s="718" t="s">
        <v>319</v>
      </c>
      <c r="B35" s="719"/>
      <c r="C35" s="719"/>
      <c r="D35" s="719"/>
      <c r="E35" s="719"/>
      <c r="F35" s="719"/>
      <c r="G35" s="719"/>
      <c r="H35" s="720"/>
      <c r="I35" s="699" t="s">
        <v>320</v>
      </c>
      <c r="J35" s="699"/>
      <c r="K35" s="710"/>
      <c r="L35" s="710"/>
      <c r="M35" s="700"/>
      <c r="N35" s="700"/>
      <c r="O35" s="699" t="s">
        <v>320</v>
      </c>
      <c r="P35" s="699"/>
      <c r="Q35" s="699" t="s">
        <v>320</v>
      </c>
      <c r="R35" s="699"/>
    </row>
    <row r="36" spans="1:18" ht="24.75" customHeight="1" x14ac:dyDescent="0.25">
      <c r="A36" s="711" t="s">
        <v>275</v>
      </c>
      <c r="B36" s="712"/>
      <c r="C36" s="712"/>
      <c r="D36" s="712"/>
      <c r="E36" s="712"/>
      <c r="F36" s="712"/>
      <c r="G36" s="712"/>
      <c r="H36" s="713"/>
      <c r="I36" s="714" t="s">
        <v>367</v>
      </c>
      <c r="J36" s="715"/>
      <c r="K36" s="716" t="s">
        <v>368</v>
      </c>
      <c r="L36" s="716"/>
      <c r="M36" s="717" t="s">
        <v>274</v>
      </c>
      <c r="N36" s="717"/>
      <c r="O36" s="717">
        <v>2021</v>
      </c>
      <c r="P36" s="717"/>
      <c r="Q36" s="717">
        <v>2022</v>
      </c>
      <c r="R36" s="717"/>
    </row>
    <row r="37" spans="1:18" ht="15.75" customHeight="1" x14ac:dyDescent="0.25">
      <c r="A37" s="718" t="s">
        <v>350</v>
      </c>
      <c r="B37" s="719"/>
      <c r="C37" s="719"/>
      <c r="D37" s="719"/>
      <c r="E37" s="719"/>
      <c r="F37" s="719"/>
      <c r="G37" s="719"/>
      <c r="H37" s="720"/>
      <c r="I37" s="722">
        <v>42400</v>
      </c>
      <c r="J37" s="699"/>
      <c r="K37" s="722"/>
      <c r="L37" s="699"/>
      <c r="M37" s="700"/>
      <c r="N37" s="700"/>
      <c r="O37" s="722">
        <v>42400</v>
      </c>
      <c r="P37" s="699"/>
      <c r="Q37" s="722">
        <v>42400</v>
      </c>
      <c r="R37" s="699"/>
    </row>
    <row r="38" spans="1:18" ht="20.25" customHeight="1" x14ac:dyDescent="0.25">
      <c r="A38" s="718" t="s">
        <v>312</v>
      </c>
      <c r="B38" s="719"/>
      <c r="C38" s="719"/>
      <c r="D38" s="719"/>
      <c r="E38" s="719"/>
      <c r="F38" s="719"/>
      <c r="G38" s="719"/>
      <c r="H38" s="720"/>
      <c r="I38" s="722">
        <v>42855</v>
      </c>
      <c r="J38" s="699"/>
      <c r="K38" s="722"/>
      <c r="L38" s="699"/>
      <c r="M38" s="700"/>
      <c r="N38" s="700"/>
      <c r="O38" s="722">
        <v>42400</v>
      </c>
      <c r="P38" s="699"/>
      <c r="Q38" s="722">
        <v>42400</v>
      </c>
      <c r="R38" s="699"/>
    </row>
    <row r="39" spans="1:18" ht="26.25" customHeight="1" x14ac:dyDescent="0.25">
      <c r="A39" s="718" t="s">
        <v>351</v>
      </c>
      <c r="B39" s="719"/>
      <c r="C39" s="719"/>
      <c r="D39" s="719"/>
      <c r="E39" s="719"/>
      <c r="F39" s="719"/>
      <c r="G39" s="719"/>
      <c r="H39" s="720"/>
      <c r="I39" s="722">
        <v>42719</v>
      </c>
      <c r="J39" s="699"/>
      <c r="K39" s="722"/>
      <c r="L39" s="699"/>
      <c r="M39" s="700"/>
      <c r="N39" s="700"/>
      <c r="O39" s="722">
        <v>42719</v>
      </c>
      <c r="P39" s="699"/>
      <c r="Q39" s="722">
        <v>42719</v>
      </c>
      <c r="R39" s="699"/>
    </row>
    <row r="40" spans="1:18" x14ac:dyDescent="0.25">
      <c r="A40" s="718" t="s">
        <v>352</v>
      </c>
      <c r="B40" s="719"/>
      <c r="C40" s="719"/>
      <c r="D40" s="719"/>
      <c r="E40" s="719"/>
      <c r="F40" s="719"/>
      <c r="G40" s="719"/>
      <c r="H40" s="720"/>
      <c r="I40" s="722">
        <v>42735</v>
      </c>
      <c r="J40" s="699"/>
      <c r="K40" s="722"/>
      <c r="L40" s="699"/>
      <c r="M40" s="700"/>
      <c r="N40" s="700"/>
      <c r="O40" s="722">
        <v>42735</v>
      </c>
      <c r="P40" s="699"/>
      <c r="Q40" s="722">
        <v>42735</v>
      </c>
      <c r="R40" s="699"/>
    </row>
    <row r="41" spans="1:18" ht="21.75" customHeight="1" x14ac:dyDescent="0.25">
      <c r="A41" s="718"/>
      <c r="B41" s="719"/>
      <c r="C41" s="719"/>
      <c r="D41" s="719"/>
      <c r="E41" s="719"/>
      <c r="F41" s="719"/>
      <c r="G41" s="719"/>
      <c r="H41" s="720"/>
      <c r="I41" s="722"/>
      <c r="J41" s="699"/>
      <c r="K41" s="722"/>
      <c r="L41" s="699"/>
      <c r="M41" s="700"/>
      <c r="N41" s="700"/>
      <c r="O41" s="722"/>
      <c r="P41" s="699"/>
      <c r="Q41" s="722"/>
      <c r="R41" s="699"/>
    </row>
    <row r="42" spans="1:18" ht="24.75" customHeight="1" x14ac:dyDescent="0.25">
      <c r="A42" s="711" t="s">
        <v>276</v>
      </c>
      <c r="B42" s="712"/>
      <c r="C42" s="712"/>
      <c r="D42" s="712"/>
      <c r="E42" s="712"/>
      <c r="F42" s="712"/>
      <c r="G42" s="712"/>
      <c r="H42" s="713"/>
      <c r="I42" s="714" t="s">
        <v>367</v>
      </c>
      <c r="J42" s="715"/>
      <c r="K42" s="716" t="s">
        <v>368</v>
      </c>
      <c r="L42" s="716"/>
      <c r="M42" s="717" t="s">
        <v>274</v>
      </c>
      <c r="N42" s="717"/>
      <c r="O42" s="717">
        <v>2021</v>
      </c>
      <c r="P42" s="717"/>
      <c r="Q42" s="717">
        <v>2022</v>
      </c>
      <c r="R42" s="717"/>
    </row>
    <row r="43" spans="1:18" ht="29.25" customHeight="1" x14ac:dyDescent="0.25">
      <c r="A43" s="718" t="s">
        <v>321</v>
      </c>
      <c r="B43" s="719"/>
      <c r="C43" s="719"/>
      <c r="D43" s="719"/>
      <c r="E43" s="719"/>
      <c r="F43" s="719"/>
      <c r="G43" s="719"/>
      <c r="H43" s="720"/>
      <c r="I43" s="723">
        <v>650</v>
      </c>
      <c r="J43" s="724"/>
      <c r="K43" s="725"/>
      <c r="L43" s="726"/>
      <c r="M43" s="727"/>
      <c r="N43" s="728"/>
      <c r="O43" s="723">
        <v>650</v>
      </c>
      <c r="P43" s="724"/>
      <c r="Q43" s="723">
        <v>650</v>
      </c>
      <c r="R43" s="724"/>
    </row>
    <row r="44" spans="1:18" ht="0.75" customHeight="1" x14ac:dyDescent="0.25">
      <c r="A44" s="718"/>
      <c r="B44" s="719"/>
      <c r="C44" s="719"/>
      <c r="D44" s="719"/>
      <c r="E44" s="719"/>
      <c r="F44" s="719"/>
      <c r="G44" s="719"/>
      <c r="H44" s="720"/>
      <c r="I44" s="721"/>
      <c r="J44" s="721"/>
      <c r="K44" s="710"/>
      <c r="L44" s="710"/>
      <c r="M44" s="700"/>
      <c r="N44" s="700"/>
      <c r="O44" s="699"/>
      <c r="P44" s="699"/>
      <c r="Q44" s="700"/>
      <c r="R44" s="700"/>
    </row>
    <row r="45" spans="1:18" hidden="1" x14ac:dyDescent="0.25">
      <c r="A45" s="718"/>
      <c r="B45" s="719"/>
      <c r="C45" s="719"/>
      <c r="D45" s="719"/>
      <c r="E45" s="719"/>
      <c r="F45" s="719"/>
      <c r="G45" s="719"/>
      <c r="H45" s="720"/>
      <c r="I45" s="699"/>
      <c r="J45" s="699"/>
      <c r="K45" s="710"/>
      <c r="L45" s="710"/>
      <c r="M45" s="700"/>
      <c r="N45" s="700"/>
      <c r="O45" s="699"/>
      <c r="P45" s="699"/>
      <c r="Q45" s="700"/>
      <c r="R45" s="700"/>
    </row>
    <row r="46" spans="1:18" hidden="1" x14ac:dyDescent="0.25">
      <c r="A46" s="718"/>
      <c r="B46" s="719"/>
      <c r="C46" s="719"/>
      <c r="D46" s="719"/>
      <c r="E46" s="719"/>
      <c r="F46" s="719"/>
      <c r="G46" s="719"/>
      <c r="H46" s="720"/>
      <c r="I46" s="699"/>
      <c r="J46" s="699"/>
      <c r="K46" s="710"/>
      <c r="L46" s="710"/>
      <c r="M46" s="700"/>
      <c r="N46" s="700"/>
      <c r="O46" s="699"/>
      <c r="P46" s="699"/>
      <c r="Q46" s="700"/>
      <c r="R46" s="700"/>
    </row>
    <row r="47" spans="1:18" ht="39" customHeight="1" x14ac:dyDescent="0.25">
      <c r="A47" s="711" t="s">
        <v>277</v>
      </c>
      <c r="B47" s="712"/>
      <c r="C47" s="712"/>
      <c r="D47" s="712"/>
      <c r="E47" s="712"/>
      <c r="F47" s="712"/>
      <c r="G47" s="712"/>
      <c r="H47" s="713"/>
      <c r="I47" s="714" t="s">
        <v>367</v>
      </c>
      <c r="J47" s="715"/>
      <c r="K47" s="716" t="s">
        <v>368</v>
      </c>
      <c r="L47" s="716"/>
      <c r="M47" s="717" t="s">
        <v>274</v>
      </c>
      <c r="N47" s="717"/>
      <c r="O47" s="717">
        <v>2021</v>
      </c>
      <c r="P47" s="717"/>
      <c r="Q47" s="717">
        <v>2022</v>
      </c>
      <c r="R47" s="717"/>
    </row>
    <row r="48" spans="1:18" x14ac:dyDescent="0.25">
      <c r="A48" s="705" t="s">
        <v>322</v>
      </c>
      <c r="B48" s="706"/>
      <c r="C48" s="706"/>
      <c r="D48" s="706"/>
      <c r="E48" s="706"/>
      <c r="F48" s="706"/>
      <c r="G48" s="706"/>
      <c r="H48" s="707"/>
      <c r="I48" s="699">
        <v>0</v>
      </c>
      <c r="J48" s="699"/>
      <c r="K48" s="699"/>
      <c r="L48" s="699"/>
      <c r="M48" s="700"/>
      <c r="N48" s="700"/>
      <c r="O48" s="699">
        <v>0</v>
      </c>
      <c r="P48" s="699"/>
      <c r="Q48" s="700">
        <v>0</v>
      </c>
      <c r="R48" s="700"/>
    </row>
    <row r="49" spans="1:18" x14ac:dyDescent="0.25">
      <c r="A49" s="705" t="s">
        <v>357</v>
      </c>
      <c r="B49" s="706"/>
      <c r="C49" s="706"/>
      <c r="D49" s="706"/>
      <c r="E49" s="706"/>
      <c r="F49" s="706"/>
      <c r="G49" s="706"/>
      <c r="H49" s="707"/>
      <c r="I49" s="699">
        <v>0</v>
      </c>
      <c r="J49" s="699"/>
      <c r="K49" s="699"/>
      <c r="L49" s="699"/>
      <c r="M49" s="700"/>
      <c r="N49" s="700"/>
      <c r="O49" s="699">
        <v>0</v>
      </c>
      <c r="P49" s="699"/>
      <c r="Q49" s="700">
        <v>0</v>
      </c>
      <c r="R49" s="700"/>
    </row>
    <row r="50" spans="1:18" x14ac:dyDescent="0.25">
      <c r="A50" s="705" t="s">
        <v>323</v>
      </c>
      <c r="B50" s="706"/>
      <c r="C50" s="706"/>
      <c r="D50" s="706"/>
      <c r="E50" s="706"/>
      <c r="F50" s="706"/>
      <c r="G50" s="706"/>
      <c r="H50" s="707"/>
      <c r="I50" s="708">
        <v>0.8</v>
      </c>
      <c r="J50" s="699"/>
      <c r="K50" s="699"/>
      <c r="L50" s="699"/>
      <c r="M50" s="700"/>
      <c r="N50" s="700"/>
      <c r="O50" s="708">
        <v>0.85</v>
      </c>
      <c r="P50" s="699"/>
      <c r="Q50" s="709">
        <v>0.9</v>
      </c>
      <c r="R50" s="700"/>
    </row>
    <row r="51" spans="1:18" hidden="1" x14ac:dyDescent="0.25">
      <c r="A51" s="705"/>
      <c r="B51" s="706"/>
      <c r="C51" s="706"/>
      <c r="D51" s="706"/>
      <c r="E51" s="706"/>
      <c r="F51" s="706"/>
      <c r="G51" s="706"/>
      <c r="H51" s="707"/>
      <c r="I51" s="699"/>
      <c r="J51" s="699"/>
      <c r="K51" s="699"/>
      <c r="L51" s="699"/>
      <c r="M51" s="700"/>
      <c r="N51" s="700"/>
      <c r="O51" s="699"/>
      <c r="P51" s="699"/>
      <c r="Q51" s="700"/>
      <c r="R51" s="700"/>
    </row>
    <row r="52" spans="1:18" hidden="1" x14ac:dyDescent="0.25">
      <c r="A52" s="705"/>
      <c r="B52" s="706"/>
      <c r="C52" s="706"/>
      <c r="D52" s="706"/>
      <c r="E52" s="706"/>
      <c r="F52" s="706"/>
      <c r="G52" s="706"/>
      <c r="H52" s="707"/>
      <c r="I52" s="699"/>
      <c r="J52" s="699"/>
      <c r="K52" s="699"/>
      <c r="L52" s="699"/>
      <c r="M52" s="700"/>
      <c r="N52" s="700"/>
      <c r="O52" s="699"/>
      <c r="P52" s="699"/>
      <c r="Q52" s="700"/>
      <c r="R52" s="700"/>
    </row>
    <row r="54" spans="1:18" x14ac:dyDescent="0.25">
      <c r="A54" s="701" t="s">
        <v>278</v>
      </c>
      <c r="B54" s="702"/>
      <c r="C54" s="702"/>
      <c r="D54" s="702"/>
      <c r="E54" s="702"/>
      <c r="F54" s="702"/>
      <c r="G54" s="702"/>
      <c r="H54" s="702"/>
      <c r="I54" s="702"/>
      <c r="J54" s="702"/>
      <c r="K54" s="702"/>
      <c r="L54" s="702"/>
      <c r="M54" s="702"/>
      <c r="N54" s="703"/>
    </row>
    <row r="55" spans="1:18" ht="44.25" customHeight="1" x14ac:dyDescent="0.25">
      <c r="A55" s="704" t="s">
        <v>279</v>
      </c>
      <c r="B55" s="704"/>
      <c r="C55" s="69" t="s">
        <v>280</v>
      </c>
      <c r="D55" s="69" t="s">
        <v>281</v>
      </c>
      <c r="E55" s="69" t="s">
        <v>282</v>
      </c>
      <c r="F55" s="69" t="s">
        <v>283</v>
      </c>
      <c r="G55" s="69" t="s">
        <v>284</v>
      </c>
      <c r="H55" s="69" t="s">
        <v>285</v>
      </c>
      <c r="I55" s="69" t="s">
        <v>286</v>
      </c>
      <c r="J55" s="69" t="s">
        <v>287</v>
      </c>
      <c r="K55" s="69" t="s">
        <v>288</v>
      </c>
      <c r="L55" s="69" t="s">
        <v>289</v>
      </c>
      <c r="M55" s="69" t="s">
        <v>290</v>
      </c>
      <c r="N55" s="69" t="s">
        <v>291</v>
      </c>
    </row>
    <row r="56" spans="1:18" ht="12" customHeight="1" x14ac:dyDescent="0.25">
      <c r="A56" s="690">
        <v>1</v>
      </c>
      <c r="B56" s="691"/>
      <c r="C56" s="70" t="s">
        <v>324</v>
      </c>
      <c r="D56" s="70"/>
      <c r="E56" s="70"/>
      <c r="F56" s="71"/>
      <c r="G56" s="71"/>
      <c r="H56" s="71"/>
      <c r="I56" s="71"/>
      <c r="J56" s="71"/>
      <c r="K56" s="71"/>
      <c r="L56" s="70"/>
      <c r="M56" s="70"/>
      <c r="N56" s="70"/>
    </row>
    <row r="57" spans="1:18" ht="12" customHeight="1" thickBot="1" x14ac:dyDescent="0.3">
      <c r="A57" s="692"/>
      <c r="B57" s="693"/>
      <c r="C57" s="73"/>
      <c r="D57" s="73"/>
      <c r="E57" s="73"/>
      <c r="F57" s="74"/>
      <c r="G57" s="74"/>
      <c r="H57" s="74"/>
      <c r="I57" s="74"/>
      <c r="J57" s="74"/>
      <c r="K57" s="75"/>
      <c r="L57" s="74"/>
      <c r="M57" s="74"/>
      <c r="N57" s="73"/>
    </row>
    <row r="58" spans="1:18" ht="12" customHeight="1" x14ac:dyDescent="0.25">
      <c r="A58" s="690">
        <v>2</v>
      </c>
      <c r="B58" s="691"/>
      <c r="C58" s="70"/>
      <c r="D58" s="149" t="s">
        <v>324</v>
      </c>
      <c r="E58" s="70"/>
      <c r="F58" s="71"/>
      <c r="G58" s="71"/>
      <c r="H58" s="71"/>
      <c r="I58" s="71"/>
      <c r="J58" s="71"/>
      <c r="K58" s="71"/>
      <c r="L58" s="72"/>
      <c r="M58" s="71"/>
      <c r="N58" s="70"/>
    </row>
    <row r="59" spans="1:18" ht="12" customHeight="1" thickBot="1" x14ac:dyDescent="0.3">
      <c r="A59" s="692"/>
      <c r="B59" s="693"/>
      <c r="C59" s="73"/>
      <c r="D59" s="73"/>
      <c r="E59" s="73"/>
      <c r="F59" s="74"/>
      <c r="G59" s="74"/>
      <c r="H59" s="74"/>
      <c r="I59" s="74"/>
      <c r="J59" s="74"/>
      <c r="K59" s="75"/>
      <c r="L59" s="75"/>
      <c r="M59" s="75"/>
      <c r="N59" s="73"/>
    </row>
    <row r="60" spans="1:18" ht="12" customHeight="1" x14ac:dyDescent="0.25">
      <c r="A60" s="690">
        <v>3</v>
      </c>
      <c r="B60" s="691"/>
      <c r="C60" s="70" t="s">
        <v>324</v>
      </c>
      <c r="D60" s="70" t="s">
        <v>324</v>
      </c>
      <c r="E60" s="70" t="s">
        <v>324</v>
      </c>
      <c r="F60" s="71" t="s">
        <v>324</v>
      </c>
      <c r="G60" s="71" t="s">
        <v>324</v>
      </c>
      <c r="H60" s="71" t="s">
        <v>324</v>
      </c>
      <c r="I60" s="71" t="s">
        <v>324</v>
      </c>
      <c r="J60" s="71" t="s">
        <v>324</v>
      </c>
      <c r="K60" s="71" t="s">
        <v>324</v>
      </c>
      <c r="L60" s="71" t="s">
        <v>324</v>
      </c>
      <c r="M60" s="71" t="s">
        <v>324</v>
      </c>
      <c r="N60" s="70" t="s">
        <v>324</v>
      </c>
    </row>
    <row r="61" spans="1:18" ht="12" customHeight="1" thickBot="1" x14ac:dyDescent="0.3">
      <c r="A61" s="692"/>
      <c r="B61" s="693"/>
      <c r="C61" s="73"/>
      <c r="D61" s="73"/>
      <c r="E61" s="73"/>
      <c r="F61" s="74"/>
      <c r="G61" s="74"/>
      <c r="H61" s="74"/>
      <c r="I61" s="74"/>
      <c r="J61" s="74"/>
      <c r="K61" s="74"/>
      <c r="L61" s="73"/>
      <c r="M61" s="73"/>
      <c r="N61" s="76"/>
    </row>
    <row r="62" spans="1:18" ht="12" customHeight="1" thickBot="1" x14ac:dyDescent="0.3">
      <c r="A62" s="690">
        <v>4</v>
      </c>
      <c r="B62" s="691"/>
      <c r="C62" s="70"/>
      <c r="D62" s="70"/>
      <c r="E62" s="70"/>
      <c r="F62" s="71"/>
      <c r="G62" s="71"/>
      <c r="H62" s="71"/>
      <c r="I62" s="71"/>
      <c r="J62" s="71"/>
      <c r="K62" s="71"/>
      <c r="L62" s="70" t="s">
        <v>324</v>
      </c>
      <c r="M62" s="70"/>
      <c r="N62" s="76"/>
    </row>
    <row r="63" spans="1:18" ht="12" customHeight="1" thickBot="1" x14ac:dyDescent="0.3">
      <c r="A63" s="692"/>
      <c r="B63" s="693"/>
      <c r="C63" s="73"/>
      <c r="D63" s="73"/>
      <c r="E63" s="73"/>
      <c r="F63" s="74"/>
      <c r="G63" s="74"/>
      <c r="H63" s="74"/>
      <c r="I63" s="74"/>
      <c r="J63" s="74"/>
      <c r="K63" s="74"/>
      <c r="L63" s="73"/>
      <c r="M63" s="73"/>
      <c r="N63" s="76"/>
    </row>
    <row r="64" spans="1:18" ht="12" customHeight="1" x14ac:dyDescent="0.25">
      <c r="A64" s="690">
        <v>5</v>
      </c>
      <c r="B64" s="691"/>
      <c r="C64" s="70"/>
      <c r="D64" s="70"/>
      <c r="E64" s="70"/>
      <c r="F64" s="71"/>
      <c r="G64" s="71"/>
      <c r="H64" s="71"/>
      <c r="I64" s="71"/>
      <c r="J64" s="71"/>
      <c r="K64" s="71"/>
      <c r="L64" s="70"/>
      <c r="M64" s="70"/>
      <c r="N64" s="70" t="s">
        <v>324</v>
      </c>
    </row>
    <row r="65" spans="1:15" ht="12" customHeight="1" thickBot="1" x14ac:dyDescent="0.3">
      <c r="A65" s="692"/>
      <c r="B65" s="693"/>
      <c r="C65" s="73"/>
      <c r="D65" s="73"/>
      <c r="E65" s="73"/>
      <c r="F65" s="74"/>
      <c r="G65" s="74"/>
      <c r="H65" s="74"/>
      <c r="I65" s="74"/>
      <c r="J65" s="74"/>
      <c r="K65" s="74"/>
      <c r="L65" s="73"/>
      <c r="M65" s="73"/>
      <c r="N65" s="73"/>
    </row>
    <row r="66" spans="1:15" ht="12" customHeight="1" x14ac:dyDescent="0.25">
      <c r="A66" s="690">
        <v>6</v>
      </c>
      <c r="B66" s="691"/>
      <c r="C66" s="70"/>
      <c r="D66" s="70"/>
      <c r="E66" s="70"/>
      <c r="F66" s="71"/>
      <c r="G66" s="71"/>
      <c r="H66" s="71"/>
      <c r="I66" s="71"/>
      <c r="J66" s="71"/>
      <c r="K66" s="71"/>
      <c r="L66" s="70"/>
      <c r="M66" s="70" t="s">
        <v>324</v>
      </c>
      <c r="N66" s="70"/>
    </row>
    <row r="67" spans="1:15" ht="12" customHeight="1" thickBot="1" x14ac:dyDescent="0.3">
      <c r="A67" s="692"/>
      <c r="B67" s="693"/>
      <c r="C67" s="73"/>
      <c r="D67" s="73"/>
      <c r="E67" s="73"/>
      <c r="F67" s="74"/>
      <c r="G67" s="74"/>
      <c r="H67" s="74"/>
      <c r="I67" s="74"/>
      <c r="J67" s="74"/>
      <c r="K67" s="74"/>
      <c r="L67" s="73"/>
      <c r="M67" s="73"/>
      <c r="N67" s="73"/>
    </row>
    <row r="68" spans="1:15" ht="12" customHeight="1" x14ac:dyDescent="0.25">
      <c r="A68" s="690">
        <v>7</v>
      </c>
      <c r="B68" s="691"/>
      <c r="C68" s="70"/>
      <c r="D68" s="70"/>
      <c r="E68" s="70"/>
      <c r="F68" s="71"/>
      <c r="G68" s="71"/>
      <c r="H68" s="71"/>
      <c r="I68" s="71"/>
      <c r="J68" s="71"/>
      <c r="K68" s="71"/>
      <c r="L68" s="70"/>
      <c r="M68" s="70"/>
      <c r="N68" s="84">
        <v>42719</v>
      </c>
      <c r="O68" s="77"/>
    </row>
    <row r="69" spans="1:15" ht="12" customHeight="1" thickBot="1" x14ac:dyDescent="0.3">
      <c r="A69" s="692"/>
      <c r="B69" s="693"/>
      <c r="C69" s="73"/>
      <c r="D69" s="73"/>
      <c r="E69" s="73"/>
      <c r="F69" s="74"/>
      <c r="G69" s="74"/>
      <c r="H69" s="74"/>
      <c r="I69" s="74"/>
      <c r="J69" s="74"/>
      <c r="K69" s="74"/>
      <c r="L69" s="73"/>
      <c r="M69" s="73"/>
      <c r="N69" s="73"/>
    </row>
    <row r="70" spans="1:15" ht="12" customHeight="1" x14ac:dyDescent="0.25">
      <c r="A70" s="690">
        <v>8</v>
      </c>
      <c r="B70" s="691"/>
      <c r="C70" s="70"/>
      <c r="D70" s="70"/>
      <c r="E70" s="70"/>
      <c r="F70" s="71"/>
      <c r="G70" s="71"/>
      <c r="H70" s="71"/>
      <c r="I70" s="71"/>
      <c r="J70" s="71"/>
      <c r="K70" s="71"/>
      <c r="L70" s="70"/>
      <c r="M70" s="70"/>
      <c r="N70" s="70" t="s">
        <v>324</v>
      </c>
    </row>
    <row r="71" spans="1:15" ht="12" customHeight="1" thickBot="1" x14ac:dyDescent="0.3">
      <c r="A71" s="692"/>
      <c r="B71" s="693"/>
      <c r="C71" s="73"/>
      <c r="D71" s="73"/>
      <c r="E71" s="73"/>
      <c r="F71" s="74"/>
      <c r="G71" s="74"/>
      <c r="H71" s="74"/>
      <c r="I71" s="74"/>
      <c r="J71" s="74"/>
      <c r="K71" s="74"/>
      <c r="L71" s="73"/>
      <c r="M71" s="73"/>
      <c r="N71" s="73"/>
    </row>
    <row r="72" spans="1:15" x14ac:dyDescent="0.25">
      <c r="A72" s="690">
        <v>9</v>
      </c>
      <c r="B72" s="691"/>
      <c r="C72" s="156">
        <v>44227</v>
      </c>
      <c r="D72" s="70"/>
      <c r="E72" s="70"/>
      <c r="F72" s="71"/>
      <c r="G72" s="71"/>
      <c r="H72" s="71"/>
      <c r="I72" s="71"/>
      <c r="J72" s="71"/>
      <c r="K72" s="71"/>
      <c r="L72" s="70"/>
      <c r="M72" s="70"/>
      <c r="N72" s="70"/>
    </row>
    <row r="73" spans="1:15" ht="13.5" thickBot="1" x14ac:dyDescent="0.3">
      <c r="A73" s="692"/>
      <c r="B73" s="693"/>
      <c r="C73" s="73"/>
      <c r="D73" s="73"/>
      <c r="E73" s="73"/>
      <c r="F73" s="73"/>
      <c r="G73" s="73"/>
      <c r="H73" s="73"/>
      <c r="I73" s="73"/>
      <c r="J73" s="74"/>
      <c r="K73" s="74"/>
      <c r="L73" s="73"/>
      <c r="M73" s="73"/>
      <c r="N73" s="73"/>
    </row>
    <row r="74" spans="1:15" ht="36" customHeight="1" x14ac:dyDescent="0.25">
      <c r="A74" s="78"/>
      <c r="B74" s="78"/>
      <c r="C74" s="78"/>
      <c r="D74" s="78"/>
      <c r="E74" s="78"/>
      <c r="F74" s="78"/>
      <c r="G74" s="78"/>
      <c r="H74" s="78"/>
      <c r="I74" s="78"/>
      <c r="J74" s="78"/>
      <c r="K74" s="78"/>
      <c r="L74" s="78"/>
      <c r="M74" s="78"/>
      <c r="N74" s="78"/>
    </row>
    <row r="75" spans="1:15" x14ac:dyDescent="0.25">
      <c r="A75" s="686" t="s">
        <v>292</v>
      </c>
      <c r="B75" s="687"/>
      <c r="C75" s="687"/>
      <c r="D75" s="687"/>
      <c r="E75" s="687"/>
      <c r="F75" s="687"/>
      <c r="G75" s="687"/>
      <c r="H75" s="687"/>
      <c r="I75" s="687"/>
      <c r="J75" s="687"/>
      <c r="K75" s="687"/>
      <c r="L75" s="687"/>
      <c r="M75" s="687"/>
      <c r="N75" s="688"/>
    </row>
    <row r="76" spans="1:15" ht="31.5" customHeight="1" x14ac:dyDescent="0.25">
      <c r="A76" s="79" t="s">
        <v>293</v>
      </c>
      <c r="B76" s="694" t="s">
        <v>294</v>
      </c>
      <c r="C76" s="695"/>
      <c r="D76" s="695"/>
      <c r="E76" s="695"/>
      <c r="F76" s="696"/>
      <c r="G76" s="697" t="s">
        <v>295</v>
      </c>
      <c r="H76" s="697"/>
      <c r="I76" s="697" t="s">
        <v>296</v>
      </c>
      <c r="J76" s="697"/>
      <c r="K76" s="697" t="s">
        <v>297</v>
      </c>
      <c r="L76" s="697"/>
      <c r="M76" s="698" t="s">
        <v>298</v>
      </c>
      <c r="N76" s="698"/>
    </row>
    <row r="77" spans="1:15" x14ac:dyDescent="0.25">
      <c r="A77" s="80"/>
      <c r="B77" s="689" t="s">
        <v>346</v>
      </c>
      <c r="C77" s="678"/>
      <c r="D77" s="678"/>
      <c r="E77" s="678"/>
      <c r="F77" s="679"/>
      <c r="G77" s="680"/>
      <c r="H77" s="681"/>
      <c r="I77" s="682"/>
      <c r="J77" s="682"/>
      <c r="K77" s="682"/>
      <c r="L77" s="682"/>
      <c r="M77" s="683"/>
      <c r="N77" s="683"/>
    </row>
    <row r="78" spans="1:15" x14ac:dyDescent="0.25">
      <c r="A78" s="80"/>
      <c r="B78" s="677"/>
      <c r="C78" s="678"/>
      <c r="D78" s="678"/>
      <c r="E78" s="678"/>
      <c r="F78" s="679"/>
      <c r="G78" s="680"/>
      <c r="H78" s="681"/>
      <c r="I78" s="682"/>
      <c r="J78" s="682"/>
      <c r="K78" s="682"/>
      <c r="L78" s="682"/>
      <c r="M78" s="683"/>
      <c r="N78" s="683"/>
    </row>
    <row r="79" spans="1:15" x14ac:dyDescent="0.25">
      <c r="A79" s="80"/>
      <c r="B79" s="677"/>
      <c r="C79" s="678"/>
      <c r="D79" s="678"/>
      <c r="E79" s="678"/>
      <c r="F79" s="679"/>
      <c r="G79" s="680"/>
      <c r="H79" s="681"/>
      <c r="I79" s="682"/>
      <c r="J79" s="682"/>
      <c r="K79" s="682"/>
      <c r="L79" s="682"/>
      <c r="M79" s="683"/>
      <c r="N79" s="683"/>
    </row>
    <row r="80" spans="1:15" x14ac:dyDescent="0.25">
      <c r="A80" s="80"/>
      <c r="B80" s="677"/>
      <c r="C80" s="678"/>
      <c r="D80" s="678"/>
      <c r="E80" s="678"/>
      <c r="F80" s="679"/>
      <c r="G80" s="680"/>
      <c r="H80" s="681"/>
      <c r="I80" s="682"/>
      <c r="J80" s="682"/>
      <c r="K80" s="682"/>
      <c r="L80" s="682"/>
      <c r="M80" s="683"/>
      <c r="N80" s="683"/>
    </row>
    <row r="81" spans="1:16" x14ac:dyDescent="0.25">
      <c r="A81" s="81">
        <f>COUNTA(B77:F80)</f>
        <v>1</v>
      </c>
      <c r="B81" s="684" t="s">
        <v>299</v>
      </c>
      <c r="C81" s="684"/>
      <c r="D81" s="684"/>
      <c r="E81" s="684"/>
      <c r="F81" s="684"/>
      <c r="G81" s="684"/>
      <c r="H81" s="684"/>
      <c r="I81" s="684"/>
      <c r="J81" s="684"/>
      <c r="K81" s="684"/>
      <c r="L81" s="685"/>
      <c r="M81" s="666"/>
      <c r="N81" s="666"/>
    </row>
    <row r="82" spans="1:16" x14ac:dyDescent="0.25">
      <c r="A82" s="78"/>
      <c r="B82" s="78"/>
      <c r="C82" s="78"/>
      <c r="D82" s="78"/>
      <c r="E82" s="78"/>
      <c r="F82" s="78"/>
      <c r="G82" s="78"/>
      <c r="H82" s="78"/>
      <c r="I82" s="78"/>
      <c r="J82" s="78"/>
      <c r="K82" s="78"/>
      <c r="L82" s="78"/>
      <c r="M82" s="78"/>
      <c r="N82" s="78"/>
    </row>
    <row r="83" spans="1:16" x14ac:dyDescent="0.25">
      <c r="A83" s="686" t="s">
        <v>300</v>
      </c>
      <c r="B83" s="687"/>
      <c r="C83" s="687"/>
      <c r="D83" s="687"/>
      <c r="E83" s="687"/>
      <c r="F83" s="687"/>
      <c r="G83" s="687"/>
      <c r="H83" s="687"/>
      <c r="I83" s="687"/>
      <c r="J83" s="687"/>
      <c r="K83" s="687"/>
      <c r="L83" s="687"/>
      <c r="M83" s="687"/>
      <c r="N83" s="688"/>
    </row>
    <row r="84" spans="1:16" x14ac:dyDescent="0.25">
      <c r="A84" s="660" t="s">
        <v>301</v>
      </c>
      <c r="B84" s="661"/>
      <c r="C84" s="661"/>
      <c r="D84" s="662"/>
      <c r="E84" s="660" t="s">
        <v>100</v>
      </c>
      <c r="F84" s="661"/>
      <c r="G84" s="661"/>
      <c r="H84" s="661"/>
      <c r="I84" s="661"/>
      <c r="J84" s="661"/>
      <c r="K84" s="661"/>
      <c r="L84" s="661"/>
      <c r="M84" s="663" t="s">
        <v>302</v>
      </c>
      <c r="N84" s="664"/>
    </row>
    <row r="85" spans="1:16" x14ac:dyDescent="0.25">
      <c r="A85" s="667"/>
      <c r="B85" s="668"/>
      <c r="C85" s="668"/>
      <c r="D85" s="669"/>
      <c r="E85" s="667"/>
      <c r="F85" s="668"/>
      <c r="G85" s="668"/>
      <c r="H85" s="668"/>
      <c r="I85" s="668"/>
      <c r="J85" s="668"/>
      <c r="K85" s="668"/>
      <c r="L85" s="668"/>
      <c r="M85" s="673"/>
      <c r="N85" s="674"/>
    </row>
    <row r="86" spans="1:16" x14ac:dyDescent="0.25">
      <c r="A86" s="670"/>
      <c r="B86" s="671"/>
      <c r="C86" s="671"/>
      <c r="D86" s="672"/>
      <c r="E86" s="670"/>
      <c r="F86" s="671"/>
      <c r="G86" s="671"/>
      <c r="H86" s="671"/>
      <c r="I86" s="671"/>
      <c r="J86" s="671"/>
      <c r="K86" s="671"/>
      <c r="L86" s="671"/>
      <c r="M86" s="675"/>
      <c r="N86" s="676"/>
      <c r="O86" s="82"/>
      <c r="P86" s="83"/>
    </row>
    <row r="87" spans="1:16" x14ac:dyDescent="0.25">
      <c r="A87" s="667"/>
      <c r="B87" s="668"/>
      <c r="C87" s="668"/>
      <c r="D87" s="669"/>
      <c r="E87" s="667"/>
      <c r="F87" s="668"/>
      <c r="G87" s="668"/>
      <c r="H87" s="668"/>
      <c r="I87" s="668"/>
      <c r="J87" s="668"/>
      <c r="K87" s="668"/>
      <c r="L87" s="668"/>
      <c r="M87" s="673"/>
      <c r="N87" s="674"/>
    </row>
    <row r="88" spans="1:16" x14ac:dyDescent="0.25">
      <c r="A88" s="670"/>
      <c r="B88" s="671"/>
      <c r="C88" s="671"/>
      <c r="D88" s="672"/>
      <c r="E88" s="670"/>
      <c r="F88" s="671"/>
      <c r="G88" s="671"/>
      <c r="H88" s="671"/>
      <c r="I88" s="671"/>
      <c r="J88" s="671"/>
      <c r="K88" s="671"/>
      <c r="L88" s="671"/>
      <c r="M88" s="675"/>
      <c r="N88" s="676"/>
    </row>
    <row r="89" spans="1:16" x14ac:dyDescent="0.25">
      <c r="A89" s="663" t="s">
        <v>303</v>
      </c>
      <c r="B89" s="665"/>
      <c r="C89" s="665"/>
      <c r="D89" s="665"/>
      <c r="E89" s="665"/>
      <c r="F89" s="665"/>
      <c r="G89" s="665"/>
      <c r="H89" s="665"/>
      <c r="I89" s="665"/>
      <c r="J89" s="665"/>
      <c r="K89" s="665"/>
      <c r="L89" s="664"/>
      <c r="M89" s="666"/>
      <c r="N89" s="666"/>
    </row>
    <row r="65407" spans="251:255" x14ac:dyDescent="0.25">
      <c r="IQ65407" s="63" t="s">
        <v>304</v>
      </c>
      <c r="IR65407" s="63" t="s">
        <v>305</v>
      </c>
      <c r="IS65407" s="63" t="s">
        <v>306</v>
      </c>
      <c r="IT65407" s="63" t="s">
        <v>307</v>
      </c>
      <c r="IU65407" s="63" t="s">
        <v>308</v>
      </c>
    </row>
    <row r="65408" spans="251:255" x14ac:dyDescent="0.25">
      <c r="IQ65408" s="63" t="e">
        <f>#REF!&amp;$C$9</f>
        <v>#REF!</v>
      </c>
      <c r="IR65408" s="63" t="e">
        <f>#REF!</f>
        <v>#REF!</v>
      </c>
      <c r="IS65408" s="63" t="e">
        <f>$B$24&amp;" - "&amp;$B$25&amp;" - "&amp;$B$28&amp;" - "&amp;$I$28&amp;" - "&amp;#REF!&amp;" - "&amp;#REF!&amp;" - "&amp;#REF!&amp;" - "&amp;#REF!</f>
        <v>#REF!</v>
      </c>
      <c r="IT65408" s="63"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8" s="63" t="e">
        <f>#REF!</f>
        <v>#REF!</v>
      </c>
    </row>
  </sheetData>
  <mergeCells count="223">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O41:P41"/>
    <mergeCell ref="Q41:R41"/>
    <mergeCell ref="A40:H40"/>
    <mergeCell ref="I40:J40"/>
    <mergeCell ref="K40:L40"/>
    <mergeCell ref="M40:N40"/>
    <mergeCell ref="A41:H41"/>
    <mergeCell ref="I41:J41"/>
    <mergeCell ref="A43:H43"/>
    <mergeCell ref="I43:J43"/>
    <mergeCell ref="K43:L43"/>
    <mergeCell ref="M43:N43"/>
    <mergeCell ref="K41:L41"/>
    <mergeCell ref="M41:N41"/>
    <mergeCell ref="O43:P43"/>
    <mergeCell ref="Q43:R43"/>
    <mergeCell ref="A42:H42"/>
    <mergeCell ref="I42:J42"/>
    <mergeCell ref="K42:L42"/>
    <mergeCell ref="M42:N42"/>
    <mergeCell ref="O42:P42"/>
    <mergeCell ref="Q42:R42"/>
    <mergeCell ref="O44:P44"/>
    <mergeCell ref="Q44:R44"/>
    <mergeCell ref="A45:H45"/>
    <mergeCell ref="I45:J45"/>
    <mergeCell ref="K45:L45"/>
    <mergeCell ref="M45:N45"/>
    <mergeCell ref="O45:P45"/>
    <mergeCell ref="Q45:R45"/>
    <mergeCell ref="O46:P46"/>
    <mergeCell ref="Q46:R46"/>
    <mergeCell ref="A44:H44"/>
    <mergeCell ref="I44:J44"/>
    <mergeCell ref="K44:L44"/>
    <mergeCell ref="M44:N44"/>
    <mergeCell ref="A46:H46"/>
    <mergeCell ref="I46:J46"/>
    <mergeCell ref="O49:P49"/>
    <mergeCell ref="Q49:R49"/>
    <mergeCell ref="A48:H48"/>
    <mergeCell ref="I48:J48"/>
    <mergeCell ref="K48:L48"/>
    <mergeCell ref="M48:N48"/>
    <mergeCell ref="K46:L46"/>
    <mergeCell ref="M46:N46"/>
    <mergeCell ref="O48:P48"/>
    <mergeCell ref="Q48:R48"/>
    <mergeCell ref="A49:H49"/>
    <mergeCell ref="I49:J49"/>
    <mergeCell ref="K49:L49"/>
    <mergeCell ref="M49:N49"/>
    <mergeCell ref="A47:H47"/>
    <mergeCell ref="I47:J47"/>
    <mergeCell ref="K47:L47"/>
    <mergeCell ref="M47:N47"/>
    <mergeCell ref="O47:P47"/>
    <mergeCell ref="Q47:R47"/>
    <mergeCell ref="O50:P50"/>
    <mergeCell ref="Q50:R50"/>
    <mergeCell ref="A51:H51"/>
    <mergeCell ref="I51:J51"/>
    <mergeCell ref="K51:L51"/>
    <mergeCell ref="M51:N51"/>
    <mergeCell ref="O51:P51"/>
    <mergeCell ref="Q51:R51"/>
    <mergeCell ref="A50:H50"/>
    <mergeCell ref="I50:J50"/>
    <mergeCell ref="K50:L50"/>
    <mergeCell ref="M50:N50"/>
    <mergeCell ref="A56:B57"/>
    <mergeCell ref="A58:B59"/>
    <mergeCell ref="A60:B61"/>
    <mergeCell ref="O52:P52"/>
    <mergeCell ref="Q52:R52"/>
    <mergeCell ref="A54:N54"/>
    <mergeCell ref="A55:B55"/>
    <mergeCell ref="A52:H52"/>
    <mergeCell ref="I52:J52"/>
    <mergeCell ref="K52:L52"/>
    <mergeCell ref="M52:N52"/>
    <mergeCell ref="A70:B71"/>
    <mergeCell ref="A72:B73"/>
    <mergeCell ref="A62:B63"/>
    <mergeCell ref="A64:B65"/>
    <mergeCell ref="A66:B67"/>
    <mergeCell ref="A68:B69"/>
    <mergeCell ref="A75:N75"/>
    <mergeCell ref="B76:F76"/>
    <mergeCell ref="G76:H76"/>
    <mergeCell ref="I76:J76"/>
    <mergeCell ref="K76:L76"/>
    <mergeCell ref="M76:N76"/>
    <mergeCell ref="M77:N77"/>
    <mergeCell ref="B78:F78"/>
    <mergeCell ref="G78:H78"/>
    <mergeCell ref="I78:J78"/>
    <mergeCell ref="K78:L78"/>
    <mergeCell ref="M78:N78"/>
    <mergeCell ref="B77:F77"/>
    <mergeCell ref="G77:H77"/>
    <mergeCell ref="I77:J77"/>
    <mergeCell ref="K77:L77"/>
    <mergeCell ref="B79:F79"/>
    <mergeCell ref="G79:H79"/>
    <mergeCell ref="I79:J79"/>
    <mergeCell ref="K79:L79"/>
    <mergeCell ref="M79:N79"/>
    <mergeCell ref="M80:N80"/>
    <mergeCell ref="B81:L81"/>
    <mergeCell ref="M81:N81"/>
    <mergeCell ref="A83:N83"/>
    <mergeCell ref="B80:F80"/>
    <mergeCell ref="G80:H80"/>
    <mergeCell ref="I80:J80"/>
    <mergeCell ref="K80:L80"/>
    <mergeCell ref="A84:D84"/>
    <mergeCell ref="E84:L84"/>
    <mergeCell ref="M84:N84"/>
    <mergeCell ref="A89:L89"/>
    <mergeCell ref="M89:N89"/>
    <mergeCell ref="A87:D88"/>
    <mergeCell ref="E87:L88"/>
    <mergeCell ref="M87:N88"/>
    <mergeCell ref="A85:D86"/>
    <mergeCell ref="E85:L86"/>
    <mergeCell ref="M85:N86"/>
  </mergeCells>
  <phoneticPr fontId="27" type="noConversion"/>
  <conditionalFormatting sqref="C56:N56 C58:N58 C60:N60 C68:N68 C62:M62 C66:N66 C64:N64 C70:N70 C72:N72">
    <cfRule type="cellIs" dxfId="17" priority="1" stopIfTrue="1" operator="equal">
      <formula>"x"</formula>
    </cfRule>
  </conditionalFormatting>
  <conditionalFormatting sqref="C57:N57 C59:N59 C61:N61 C69:N69 C63:M63 C67:N67 N62:N63 C65:N65 C71:N71 C73:N73">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3"/>
  </dataValidations>
  <pageMargins left="0.75" right="0.75" top="1" bottom="1" header="0.5" footer="0.5"/>
  <pageSetup paperSize="9" scale="6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U65324"/>
  <sheetViews>
    <sheetView topLeftCell="A39" zoomScaleNormal="100" workbookViewId="0">
      <selection activeCell="E56" sqref="E56:H56"/>
    </sheetView>
  </sheetViews>
  <sheetFormatPr defaultRowHeight="12.75" x14ac:dyDescent="0.25"/>
  <cols>
    <col min="1" max="1" width="7.140625" style="62" customWidth="1"/>
    <col min="2" max="2" width="12" style="62" customWidth="1"/>
    <col min="3" max="3" width="6.28515625" style="62" customWidth="1"/>
    <col min="4" max="7" width="6.5703125" style="62" customWidth="1"/>
    <col min="8" max="8" width="5.42578125" style="62" customWidth="1"/>
    <col min="9" max="9" width="6.5703125" style="62" customWidth="1"/>
    <col min="10" max="10" width="6.85546875" style="62" customWidth="1"/>
    <col min="11" max="11" width="6.5703125" style="62" customWidth="1"/>
    <col min="12" max="12" width="7" style="62" customWidth="1"/>
    <col min="13" max="13" width="6.5703125" style="62" customWidth="1"/>
    <col min="14" max="14" width="5.5703125" style="62" customWidth="1"/>
    <col min="15" max="15" width="7.5703125" style="62" customWidth="1"/>
    <col min="16" max="16" width="4.5703125" style="62" customWidth="1"/>
    <col min="17" max="17" width="6.7109375" style="62" customWidth="1"/>
    <col min="18" max="18" width="6.42578125" style="62" customWidth="1"/>
    <col min="19" max="244" width="9.140625" style="62"/>
    <col min="245" max="245" width="14.140625" style="62" bestFit="1" customWidth="1"/>
    <col min="246" max="256" width="9.140625" style="62"/>
    <col min="257" max="257" width="7.140625" style="62" customWidth="1"/>
    <col min="258" max="258" width="12" style="62" customWidth="1"/>
    <col min="259" max="259" width="6.28515625" style="62" customWidth="1"/>
    <col min="260" max="263" width="6.5703125" style="62" customWidth="1"/>
    <col min="264" max="264" width="5.42578125" style="62" customWidth="1"/>
    <col min="265" max="265" width="6.5703125" style="62" customWidth="1"/>
    <col min="266" max="266" width="6.85546875" style="62" customWidth="1"/>
    <col min="267" max="267" width="6.5703125" style="62" customWidth="1"/>
    <col min="268" max="268" width="7" style="62" customWidth="1"/>
    <col min="269" max="269" width="6.5703125" style="62" customWidth="1"/>
    <col min="270" max="270" width="5.5703125" style="62" customWidth="1"/>
    <col min="271" max="271" width="7.5703125" style="62" customWidth="1"/>
    <col min="272" max="272" width="4.5703125" style="62" customWidth="1"/>
    <col min="273" max="273" width="6.7109375" style="62" customWidth="1"/>
    <col min="274" max="274" width="6.42578125" style="62" customWidth="1"/>
    <col min="275" max="500" width="9.140625" style="62"/>
    <col min="501" max="501" width="14.140625" style="62" bestFit="1" customWidth="1"/>
    <col min="502" max="512" width="9.140625" style="62"/>
    <col min="513" max="513" width="7.140625" style="62" customWidth="1"/>
    <col min="514" max="514" width="12" style="62" customWidth="1"/>
    <col min="515" max="515" width="6.28515625" style="62" customWidth="1"/>
    <col min="516" max="519" width="6.5703125" style="62" customWidth="1"/>
    <col min="520" max="520" width="5.42578125" style="62" customWidth="1"/>
    <col min="521" max="521" width="6.5703125" style="62" customWidth="1"/>
    <col min="522" max="522" width="6.85546875" style="62" customWidth="1"/>
    <col min="523" max="523" width="6.5703125" style="62" customWidth="1"/>
    <col min="524" max="524" width="7" style="62" customWidth="1"/>
    <col min="525" max="525" width="6.5703125" style="62" customWidth="1"/>
    <col min="526" max="526" width="5.5703125" style="62" customWidth="1"/>
    <col min="527" max="527" width="7.5703125" style="62" customWidth="1"/>
    <col min="528" max="528" width="4.5703125" style="62" customWidth="1"/>
    <col min="529" max="529" width="6.7109375" style="62" customWidth="1"/>
    <col min="530" max="530" width="6.42578125" style="62" customWidth="1"/>
    <col min="531" max="756" width="9.140625" style="62"/>
    <col min="757" max="757" width="14.140625" style="62" bestFit="1" customWidth="1"/>
    <col min="758" max="768" width="9.140625" style="62"/>
    <col min="769" max="769" width="7.140625" style="62" customWidth="1"/>
    <col min="770" max="770" width="12" style="62" customWidth="1"/>
    <col min="771" max="771" width="6.28515625" style="62" customWidth="1"/>
    <col min="772" max="775" width="6.5703125" style="62" customWidth="1"/>
    <col min="776" max="776" width="5.42578125" style="62" customWidth="1"/>
    <col min="777" max="777" width="6.5703125" style="62" customWidth="1"/>
    <col min="778" max="778" width="6.85546875" style="62" customWidth="1"/>
    <col min="779" max="779" width="6.5703125" style="62" customWidth="1"/>
    <col min="780" max="780" width="7" style="62" customWidth="1"/>
    <col min="781" max="781" width="6.5703125" style="62" customWidth="1"/>
    <col min="782" max="782" width="5.5703125" style="62" customWidth="1"/>
    <col min="783" max="783" width="7.5703125" style="62" customWidth="1"/>
    <col min="784" max="784" width="4.5703125" style="62" customWidth="1"/>
    <col min="785" max="785" width="6.7109375" style="62" customWidth="1"/>
    <col min="786" max="786" width="6.42578125" style="62" customWidth="1"/>
    <col min="787" max="1012" width="9.140625" style="62"/>
    <col min="1013" max="1013" width="14.140625" style="62" bestFit="1" customWidth="1"/>
    <col min="1014" max="1024" width="9.140625" style="62"/>
    <col min="1025" max="1025" width="7.140625" style="62" customWidth="1"/>
    <col min="1026" max="1026" width="12" style="62" customWidth="1"/>
    <col min="1027" max="1027" width="6.28515625" style="62" customWidth="1"/>
    <col min="1028" max="1031" width="6.5703125" style="62" customWidth="1"/>
    <col min="1032" max="1032" width="5.42578125" style="62" customWidth="1"/>
    <col min="1033" max="1033" width="6.5703125" style="62" customWidth="1"/>
    <col min="1034" max="1034" width="6.85546875" style="62" customWidth="1"/>
    <col min="1035" max="1035" width="6.5703125" style="62" customWidth="1"/>
    <col min="1036" max="1036" width="7" style="62" customWidth="1"/>
    <col min="1037" max="1037" width="6.5703125" style="62" customWidth="1"/>
    <col min="1038" max="1038" width="5.5703125" style="62" customWidth="1"/>
    <col min="1039" max="1039" width="7.5703125" style="62" customWidth="1"/>
    <col min="1040" max="1040" width="4.5703125" style="62" customWidth="1"/>
    <col min="1041" max="1041" width="6.7109375" style="62" customWidth="1"/>
    <col min="1042" max="1042" width="6.42578125" style="62" customWidth="1"/>
    <col min="1043" max="1268" width="9.140625" style="62"/>
    <col min="1269" max="1269" width="14.140625" style="62" bestFit="1" customWidth="1"/>
    <col min="1270" max="1280" width="9.140625" style="62"/>
    <col min="1281" max="1281" width="7.140625" style="62" customWidth="1"/>
    <col min="1282" max="1282" width="12" style="62" customWidth="1"/>
    <col min="1283" max="1283" width="6.28515625" style="62" customWidth="1"/>
    <col min="1284" max="1287" width="6.5703125" style="62" customWidth="1"/>
    <col min="1288" max="1288" width="5.42578125" style="62" customWidth="1"/>
    <col min="1289" max="1289" width="6.5703125" style="62" customWidth="1"/>
    <col min="1290" max="1290" width="6.85546875" style="62" customWidth="1"/>
    <col min="1291" max="1291" width="6.5703125" style="62" customWidth="1"/>
    <col min="1292" max="1292" width="7" style="62" customWidth="1"/>
    <col min="1293" max="1293" width="6.5703125" style="62" customWidth="1"/>
    <col min="1294" max="1294" width="5.5703125" style="62" customWidth="1"/>
    <col min="1295" max="1295" width="7.5703125" style="62" customWidth="1"/>
    <col min="1296" max="1296" width="4.5703125" style="62" customWidth="1"/>
    <col min="1297" max="1297" width="6.7109375" style="62" customWidth="1"/>
    <col min="1298" max="1298" width="6.42578125" style="62" customWidth="1"/>
    <col min="1299" max="1524" width="9.140625" style="62"/>
    <col min="1525" max="1525" width="14.140625" style="62" bestFit="1" customWidth="1"/>
    <col min="1526" max="1536" width="9.140625" style="62"/>
    <col min="1537" max="1537" width="7.140625" style="62" customWidth="1"/>
    <col min="1538" max="1538" width="12" style="62" customWidth="1"/>
    <col min="1539" max="1539" width="6.28515625" style="62" customWidth="1"/>
    <col min="1540" max="1543" width="6.5703125" style="62" customWidth="1"/>
    <col min="1544" max="1544" width="5.42578125" style="62" customWidth="1"/>
    <col min="1545" max="1545" width="6.5703125" style="62" customWidth="1"/>
    <col min="1546" max="1546" width="6.85546875" style="62" customWidth="1"/>
    <col min="1547" max="1547" width="6.5703125" style="62" customWidth="1"/>
    <col min="1548" max="1548" width="7" style="62" customWidth="1"/>
    <col min="1549" max="1549" width="6.5703125" style="62" customWidth="1"/>
    <col min="1550" max="1550" width="5.5703125" style="62" customWidth="1"/>
    <col min="1551" max="1551" width="7.5703125" style="62" customWidth="1"/>
    <col min="1552" max="1552" width="4.5703125" style="62" customWidth="1"/>
    <col min="1553" max="1553" width="6.7109375" style="62" customWidth="1"/>
    <col min="1554" max="1554" width="6.42578125" style="62" customWidth="1"/>
    <col min="1555" max="1780" width="9.140625" style="62"/>
    <col min="1781" max="1781" width="14.140625" style="62" bestFit="1" customWidth="1"/>
    <col min="1782" max="1792" width="9.140625" style="62"/>
    <col min="1793" max="1793" width="7.140625" style="62" customWidth="1"/>
    <col min="1794" max="1794" width="12" style="62" customWidth="1"/>
    <col min="1795" max="1795" width="6.28515625" style="62" customWidth="1"/>
    <col min="1796" max="1799" width="6.5703125" style="62" customWidth="1"/>
    <col min="1800" max="1800" width="5.42578125" style="62" customWidth="1"/>
    <col min="1801" max="1801" width="6.5703125" style="62" customWidth="1"/>
    <col min="1802" max="1802" width="6.85546875" style="62" customWidth="1"/>
    <col min="1803" max="1803" width="6.5703125" style="62" customWidth="1"/>
    <col min="1804" max="1804" width="7" style="62" customWidth="1"/>
    <col min="1805" max="1805" width="6.5703125" style="62" customWidth="1"/>
    <col min="1806" max="1806" width="5.5703125" style="62" customWidth="1"/>
    <col min="1807" max="1807" width="7.5703125" style="62" customWidth="1"/>
    <col min="1808" max="1808" width="4.5703125" style="62" customWidth="1"/>
    <col min="1809" max="1809" width="6.7109375" style="62" customWidth="1"/>
    <col min="1810" max="1810" width="6.42578125" style="62" customWidth="1"/>
    <col min="1811" max="2036" width="9.140625" style="62"/>
    <col min="2037" max="2037" width="14.140625" style="62" bestFit="1" customWidth="1"/>
    <col min="2038" max="2048" width="9.140625" style="62"/>
    <col min="2049" max="2049" width="7.140625" style="62" customWidth="1"/>
    <col min="2050" max="2050" width="12" style="62" customWidth="1"/>
    <col min="2051" max="2051" width="6.28515625" style="62" customWidth="1"/>
    <col min="2052" max="2055" width="6.5703125" style="62" customWidth="1"/>
    <col min="2056" max="2056" width="5.42578125" style="62" customWidth="1"/>
    <col min="2057" max="2057" width="6.5703125" style="62" customWidth="1"/>
    <col min="2058" max="2058" width="6.85546875" style="62" customWidth="1"/>
    <col min="2059" max="2059" width="6.5703125" style="62" customWidth="1"/>
    <col min="2060" max="2060" width="7" style="62" customWidth="1"/>
    <col min="2061" max="2061" width="6.5703125" style="62" customWidth="1"/>
    <col min="2062" max="2062" width="5.5703125" style="62" customWidth="1"/>
    <col min="2063" max="2063" width="7.5703125" style="62" customWidth="1"/>
    <col min="2064" max="2064" width="4.5703125" style="62" customWidth="1"/>
    <col min="2065" max="2065" width="6.7109375" style="62" customWidth="1"/>
    <col min="2066" max="2066" width="6.42578125" style="62" customWidth="1"/>
    <col min="2067" max="2292" width="9.140625" style="62"/>
    <col min="2293" max="2293" width="14.140625" style="62" bestFit="1" customWidth="1"/>
    <col min="2294" max="2304" width="9.140625" style="62"/>
    <col min="2305" max="2305" width="7.140625" style="62" customWidth="1"/>
    <col min="2306" max="2306" width="12" style="62" customWidth="1"/>
    <col min="2307" max="2307" width="6.28515625" style="62" customWidth="1"/>
    <col min="2308" max="2311" width="6.5703125" style="62" customWidth="1"/>
    <col min="2312" max="2312" width="5.42578125" style="62" customWidth="1"/>
    <col min="2313" max="2313" width="6.5703125" style="62" customWidth="1"/>
    <col min="2314" max="2314" width="6.85546875" style="62" customWidth="1"/>
    <col min="2315" max="2315" width="6.5703125" style="62" customWidth="1"/>
    <col min="2316" max="2316" width="7" style="62" customWidth="1"/>
    <col min="2317" max="2317" width="6.5703125" style="62" customWidth="1"/>
    <col min="2318" max="2318" width="5.5703125" style="62" customWidth="1"/>
    <col min="2319" max="2319" width="7.5703125" style="62" customWidth="1"/>
    <col min="2320" max="2320" width="4.5703125" style="62" customWidth="1"/>
    <col min="2321" max="2321" width="6.7109375" style="62" customWidth="1"/>
    <col min="2322" max="2322" width="6.42578125" style="62" customWidth="1"/>
    <col min="2323" max="2548" width="9.140625" style="62"/>
    <col min="2549" max="2549" width="14.140625" style="62" bestFit="1" customWidth="1"/>
    <col min="2550" max="2560" width="9.140625" style="62"/>
    <col min="2561" max="2561" width="7.140625" style="62" customWidth="1"/>
    <col min="2562" max="2562" width="12" style="62" customWidth="1"/>
    <col min="2563" max="2563" width="6.28515625" style="62" customWidth="1"/>
    <col min="2564" max="2567" width="6.5703125" style="62" customWidth="1"/>
    <col min="2568" max="2568" width="5.42578125" style="62" customWidth="1"/>
    <col min="2569" max="2569" width="6.5703125" style="62" customWidth="1"/>
    <col min="2570" max="2570" width="6.85546875" style="62" customWidth="1"/>
    <col min="2571" max="2571" width="6.5703125" style="62" customWidth="1"/>
    <col min="2572" max="2572" width="7" style="62" customWidth="1"/>
    <col min="2573" max="2573" width="6.5703125" style="62" customWidth="1"/>
    <col min="2574" max="2574" width="5.5703125" style="62" customWidth="1"/>
    <col min="2575" max="2575" width="7.5703125" style="62" customWidth="1"/>
    <col min="2576" max="2576" width="4.5703125" style="62" customWidth="1"/>
    <col min="2577" max="2577" width="6.7109375" style="62" customWidth="1"/>
    <col min="2578" max="2578" width="6.42578125" style="62" customWidth="1"/>
    <col min="2579" max="2804" width="9.140625" style="62"/>
    <col min="2805" max="2805" width="14.140625" style="62" bestFit="1" customWidth="1"/>
    <col min="2806" max="2816" width="9.140625" style="62"/>
    <col min="2817" max="2817" width="7.140625" style="62" customWidth="1"/>
    <col min="2818" max="2818" width="12" style="62" customWidth="1"/>
    <col min="2819" max="2819" width="6.28515625" style="62" customWidth="1"/>
    <col min="2820" max="2823" width="6.5703125" style="62" customWidth="1"/>
    <col min="2824" max="2824" width="5.42578125" style="62" customWidth="1"/>
    <col min="2825" max="2825" width="6.5703125" style="62" customWidth="1"/>
    <col min="2826" max="2826" width="6.85546875" style="62" customWidth="1"/>
    <col min="2827" max="2827" width="6.5703125" style="62" customWidth="1"/>
    <col min="2828" max="2828" width="7" style="62" customWidth="1"/>
    <col min="2829" max="2829" width="6.5703125" style="62" customWidth="1"/>
    <col min="2830" max="2830" width="5.5703125" style="62" customWidth="1"/>
    <col min="2831" max="2831" width="7.5703125" style="62" customWidth="1"/>
    <col min="2832" max="2832" width="4.5703125" style="62" customWidth="1"/>
    <col min="2833" max="2833" width="6.7109375" style="62" customWidth="1"/>
    <col min="2834" max="2834" width="6.42578125" style="62" customWidth="1"/>
    <col min="2835" max="3060" width="9.140625" style="62"/>
    <col min="3061" max="3061" width="14.140625" style="62" bestFit="1" customWidth="1"/>
    <col min="3062" max="3072" width="9.140625" style="62"/>
    <col min="3073" max="3073" width="7.140625" style="62" customWidth="1"/>
    <col min="3074" max="3074" width="12" style="62" customWidth="1"/>
    <col min="3075" max="3075" width="6.28515625" style="62" customWidth="1"/>
    <col min="3076" max="3079" width="6.5703125" style="62" customWidth="1"/>
    <col min="3080" max="3080" width="5.42578125" style="62" customWidth="1"/>
    <col min="3081" max="3081" width="6.5703125" style="62" customWidth="1"/>
    <col min="3082" max="3082" width="6.85546875" style="62" customWidth="1"/>
    <col min="3083" max="3083" width="6.5703125" style="62" customWidth="1"/>
    <col min="3084" max="3084" width="7" style="62" customWidth="1"/>
    <col min="3085" max="3085" width="6.5703125" style="62" customWidth="1"/>
    <col min="3086" max="3086" width="5.5703125" style="62" customWidth="1"/>
    <col min="3087" max="3087" width="7.5703125" style="62" customWidth="1"/>
    <col min="3088" max="3088" width="4.5703125" style="62" customWidth="1"/>
    <col min="3089" max="3089" width="6.7109375" style="62" customWidth="1"/>
    <col min="3090" max="3090" width="6.42578125" style="62" customWidth="1"/>
    <col min="3091" max="3316" width="9.140625" style="62"/>
    <col min="3317" max="3317" width="14.140625" style="62" bestFit="1" customWidth="1"/>
    <col min="3318" max="3328" width="9.140625" style="62"/>
    <col min="3329" max="3329" width="7.140625" style="62" customWidth="1"/>
    <col min="3330" max="3330" width="12" style="62" customWidth="1"/>
    <col min="3331" max="3331" width="6.28515625" style="62" customWidth="1"/>
    <col min="3332" max="3335" width="6.5703125" style="62" customWidth="1"/>
    <col min="3336" max="3336" width="5.42578125" style="62" customWidth="1"/>
    <col min="3337" max="3337" width="6.5703125" style="62" customWidth="1"/>
    <col min="3338" max="3338" width="6.85546875" style="62" customWidth="1"/>
    <col min="3339" max="3339" width="6.5703125" style="62" customWidth="1"/>
    <col min="3340" max="3340" width="7" style="62" customWidth="1"/>
    <col min="3341" max="3341" width="6.5703125" style="62" customWidth="1"/>
    <col min="3342" max="3342" width="5.5703125" style="62" customWidth="1"/>
    <col min="3343" max="3343" width="7.5703125" style="62" customWidth="1"/>
    <col min="3344" max="3344" width="4.5703125" style="62" customWidth="1"/>
    <col min="3345" max="3345" width="6.7109375" style="62" customWidth="1"/>
    <col min="3346" max="3346" width="6.42578125" style="62" customWidth="1"/>
    <col min="3347" max="3572" width="9.140625" style="62"/>
    <col min="3573" max="3573" width="14.140625" style="62" bestFit="1" customWidth="1"/>
    <col min="3574" max="3584" width="9.140625" style="62"/>
    <col min="3585" max="3585" width="7.140625" style="62" customWidth="1"/>
    <col min="3586" max="3586" width="12" style="62" customWidth="1"/>
    <col min="3587" max="3587" width="6.28515625" style="62" customWidth="1"/>
    <col min="3588" max="3591" width="6.5703125" style="62" customWidth="1"/>
    <col min="3592" max="3592" width="5.42578125" style="62" customWidth="1"/>
    <col min="3593" max="3593" width="6.5703125" style="62" customWidth="1"/>
    <col min="3594" max="3594" width="6.85546875" style="62" customWidth="1"/>
    <col min="3595" max="3595" width="6.5703125" style="62" customWidth="1"/>
    <col min="3596" max="3596" width="7" style="62" customWidth="1"/>
    <col min="3597" max="3597" width="6.5703125" style="62" customWidth="1"/>
    <col min="3598" max="3598" width="5.5703125" style="62" customWidth="1"/>
    <col min="3599" max="3599" width="7.5703125" style="62" customWidth="1"/>
    <col min="3600" max="3600" width="4.5703125" style="62" customWidth="1"/>
    <col min="3601" max="3601" width="6.7109375" style="62" customWidth="1"/>
    <col min="3602" max="3602" width="6.42578125" style="62" customWidth="1"/>
    <col min="3603" max="3828" width="9.140625" style="62"/>
    <col min="3829" max="3829" width="14.140625" style="62" bestFit="1" customWidth="1"/>
    <col min="3830" max="3840" width="9.140625" style="62"/>
    <col min="3841" max="3841" width="7.140625" style="62" customWidth="1"/>
    <col min="3842" max="3842" width="12" style="62" customWidth="1"/>
    <col min="3843" max="3843" width="6.28515625" style="62" customWidth="1"/>
    <col min="3844" max="3847" width="6.5703125" style="62" customWidth="1"/>
    <col min="3848" max="3848" width="5.42578125" style="62" customWidth="1"/>
    <col min="3849" max="3849" width="6.5703125" style="62" customWidth="1"/>
    <col min="3850" max="3850" width="6.85546875" style="62" customWidth="1"/>
    <col min="3851" max="3851" width="6.5703125" style="62" customWidth="1"/>
    <col min="3852" max="3852" width="7" style="62" customWidth="1"/>
    <col min="3853" max="3853" width="6.5703125" style="62" customWidth="1"/>
    <col min="3854" max="3854" width="5.5703125" style="62" customWidth="1"/>
    <col min="3855" max="3855" width="7.5703125" style="62" customWidth="1"/>
    <col min="3856" max="3856" width="4.5703125" style="62" customWidth="1"/>
    <col min="3857" max="3857" width="6.7109375" style="62" customWidth="1"/>
    <col min="3858" max="3858" width="6.42578125" style="62" customWidth="1"/>
    <col min="3859" max="4084" width="9.140625" style="62"/>
    <col min="4085" max="4085" width="14.140625" style="62" bestFit="1" customWidth="1"/>
    <col min="4086" max="4096" width="9.140625" style="62"/>
    <col min="4097" max="4097" width="7.140625" style="62" customWidth="1"/>
    <col min="4098" max="4098" width="12" style="62" customWidth="1"/>
    <col min="4099" max="4099" width="6.28515625" style="62" customWidth="1"/>
    <col min="4100" max="4103" width="6.5703125" style="62" customWidth="1"/>
    <col min="4104" max="4104" width="5.42578125" style="62" customWidth="1"/>
    <col min="4105" max="4105" width="6.5703125" style="62" customWidth="1"/>
    <col min="4106" max="4106" width="6.85546875" style="62" customWidth="1"/>
    <col min="4107" max="4107" width="6.5703125" style="62" customWidth="1"/>
    <col min="4108" max="4108" width="7" style="62" customWidth="1"/>
    <col min="4109" max="4109" width="6.5703125" style="62" customWidth="1"/>
    <col min="4110" max="4110" width="5.5703125" style="62" customWidth="1"/>
    <col min="4111" max="4111" width="7.5703125" style="62" customWidth="1"/>
    <col min="4112" max="4112" width="4.5703125" style="62" customWidth="1"/>
    <col min="4113" max="4113" width="6.7109375" style="62" customWidth="1"/>
    <col min="4114" max="4114" width="6.42578125" style="62" customWidth="1"/>
    <col min="4115" max="4340" width="9.140625" style="62"/>
    <col min="4341" max="4341" width="14.140625" style="62" bestFit="1" customWidth="1"/>
    <col min="4342" max="4352" width="9.140625" style="62"/>
    <col min="4353" max="4353" width="7.140625" style="62" customWidth="1"/>
    <col min="4354" max="4354" width="12" style="62" customWidth="1"/>
    <col min="4355" max="4355" width="6.28515625" style="62" customWidth="1"/>
    <col min="4356" max="4359" width="6.5703125" style="62" customWidth="1"/>
    <col min="4360" max="4360" width="5.42578125" style="62" customWidth="1"/>
    <col min="4361" max="4361" width="6.5703125" style="62" customWidth="1"/>
    <col min="4362" max="4362" width="6.85546875" style="62" customWidth="1"/>
    <col min="4363" max="4363" width="6.5703125" style="62" customWidth="1"/>
    <col min="4364" max="4364" width="7" style="62" customWidth="1"/>
    <col min="4365" max="4365" width="6.5703125" style="62" customWidth="1"/>
    <col min="4366" max="4366" width="5.5703125" style="62" customWidth="1"/>
    <col min="4367" max="4367" width="7.5703125" style="62" customWidth="1"/>
    <col min="4368" max="4368" width="4.5703125" style="62" customWidth="1"/>
    <col min="4369" max="4369" width="6.7109375" style="62" customWidth="1"/>
    <col min="4370" max="4370" width="6.42578125" style="62" customWidth="1"/>
    <col min="4371" max="4596" width="9.140625" style="62"/>
    <col min="4597" max="4597" width="14.140625" style="62" bestFit="1" customWidth="1"/>
    <col min="4598" max="4608" width="9.140625" style="62"/>
    <col min="4609" max="4609" width="7.140625" style="62" customWidth="1"/>
    <col min="4610" max="4610" width="12" style="62" customWidth="1"/>
    <col min="4611" max="4611" width="6.28515625" style="62" customWidth="1"/>
    <col min="4612" max="4615" width="6.5703125" style="62" customWidth="1"/>
    <col min="4616" max="4616" width="5.42578125" style="62" customWidth="1"/>
    <col min="4617" max="4617" width="6.5703125" style="62" customWidth="1"/>
    <col min="4618" max="4618" width="6.85546875" style="62" customWidth="1"/>
    <col min="4619" max="4619" width="6.5703125" style="62" customWidth="1"/>
    <col min="4620" max="4620" width="7" style="62" customWidth="1"/>
    <col min="4621" max="4621" width="6.5703125" style="62" customWidth="1"/>
    <col min="4622" max="4622" width="5.5703125" style="62" customWidth="1"/>
    <col min="4623" max="4623" width="7.5703125" style="62" customWidth="1"/>
    <col min="4624" max="4624" width="4.5703125" style="62" customWidth="1"/>
    <col min="4625" max="4625" width="6.7109375" style="62" customWidth="1"/>
    <col min="4626" max="4626" width="6.42578125" style="62" customWidth="1"/>
    <col min="4627" max="4852" width="9.140625" style="62"/>
    <col min="4853" max="4853" width="14.140625" style="62" bestFit="1" customWidth="1"/>
    <col min="4854" max="4864" width="9.140625" style="62"/>
    <col min="4865" max="4865" width="7.140625" style="62" customWidth="1"/>
    <col min="4866" max="4866" width="12" style="62" customWidth="1"/>
    <col min="4867" max="4867" width="6.28515625" style="62" customWidth="1"/>
    <col min="4868" max="4871" width="6.5703125" style="62" customWidth="1"/>
    <col min="4872" max="4872" width="5.42578125" style="62" customWidth="1"/>
    <col min="4873" max="4873" width="6.5703125" style="62" customWidth="1"/>
    <col min="4874" max="4874" width="6.85546875" style="62" customWidth="1"/>
    <col min="4875" max="4875" width="6.5703125" style="62" customWidth="1"/>
    <col min="4876" max="4876" width="7" style="62" customWidth="1"/>
    <col min="4877" max="4877" width="6.5703125" style="62" customWidth="1"/>
    <col min="4878" max="4878" width="5.5703125" style="62" customWidth="1"/>
    <col min="4879" max="4879" width="7.5703125" style="62" customWidth="1"/>
    <col min="4880" max="4880" width="4.5703125" style="62" customWidth="1"/>
    <col min="4881" max="4881" width="6.7109375" style="62" customWidth="1"/>
    <col min="4882" max="4882" width="6.42578125" style="62" customWidth="1"/>
    <col min="4883" max="5108" width="9.140625" style="62"/>
    <col min="5109" max="5109" width="14.140625" style="62" bestFit="1" customWidth="1"/>
    <col min="5110" max="5120" width="9.140625" style="62"/>
    <col min="5121" max="5121" width="7.140625" style="62" customWidth="1"/>
    <col min="5122" max="5122" width="12" style="62" customWidth="1"/>
    <col min="5123" max="5123" width="6.28515625" style="62" customWidth="1"/>
    <col min="5124" max="5127" width="6.5703125" style="62" customWidth="1"/>
    <col min="5128" max="5128" width="5.42578125" style="62" customWidth="1"/>
    <col min="5129" max="5129" width="6.5703125" style="62" customWidth="1"/>
    <col min="5130" max="5130" width="6.85546875" style="62" customWidth="1"/>
    <col min="5131" max="5131" width="6.5703125" style="62" customWidth="1"/>
    <col min="5132" max="5132" width="7" style="62" customWidth="1"/>
    <col min="5133" max="5133" width="6.5703125" style="62" customWidth="1"/>
    <col min="5134" max="5134" width="5.5703125" style="62" customWidth="1"/>
    <col min="5135" max="5135" width="7.5703125" style="62" customWidth="1"/>
    <col min="5136" max="5136" width="4.5703125" style="62" customWidth="1"/>
    <col min="5137" max="5137" width="6.7109375" style="62" customWidth="1"/>
    <col min="5138" max="5138" width="6.42578125" style="62" customWidth="1"/>
    <col min="5139" max="5364" width="9.140625" style="62"/>
    <col min="5365" max="5365" width="14.140625" style="62" bestFit="1" customWidth="1"/>
    <col min="5366" max="5376" width="9.140625" style="62"/>
    <col min="5377" max="5377" width="7.140625" style="62" customWidth="1"/>
    <col min="5378" max="5378" width="12" style="62" customWidth="1"/>
    <col min="5379" max="5379" width="6.28515625" style="62" customWidth="1"/>
    <col min="5380" max="5383" width="6.5703125" style="62" customWidth="1"/>
    <col min="5384" max="5384" width="5.42578125" style="62" customWidth="1"/>
    <col min="5385" max="5385" width="6.5703125" style="62" customWidth="1"/>
    <col min="5386" max="5386" width="6.85546875" style="62" customWidth="1"/>
    <col min="5387" max="5387" width="6.5703125" style="62" customWidth="1"/>
    <col min="5388" max="5388" width="7" style="62" customWidth="1"/>
    <col min="5389" max="5389" width="6.5703125" style="62" customWidth="1"/>
    <col min="5390" max="5390" width="5.5703125" style="62" customWidth="1"/>
    <col min="5391" max="5391" width="7.5703125" style="62" customWidth="1"/>
    <col min="5392" max="5392" width="4.5703125" style="62" customWidth="1"/>
    <col min="5393" max="5393" width="6.7109375" style="62" customWidth="1"/>
    <col min="5394" max="5394" width="6.42578125" style="62" customWidth="1"/>
    <col min="5395" max="5620" width="9.140625" style="62"/>
    <col min="5621" max="5621" width="14.140625" style="62" bestFit="1" customWidth="1"/>
    <col min="5622" max="5632" width="9.140625" style="62"/>
    <col min="5633" max="5633" width="7.140625" style="62" customWidth="1"/>
    <col min="5634" max="5634" width="12" style="62" customWidth="1"/>
    <col min="5635" max="5635" width="6.28515625" style="62" customWidth="1"/>
    <col min="5636" max="5639" width="6.5703125" style="62" customWidth="1"/>
    <col min="5640" max="5640" width="5.42578125" style="62" customWidth="1"/>
    <col min="5641" max="5641" width="6.5703125" style="62" customWidth="1"/>
    <col min="5642" max="5642" width="6.85546875" style="62" customWidth="1"/>
    <col min="5643" max="5643" width="6.5703125" style="62" customWidth="1"/>
    <col min="5644" max="5644" width="7" style="62" customWidth="1"/>
    <col min="5645" max="5645" width="6.5703125" style="62" customWidth="1"/>
    <col min="5646" max="5646" width="5.5703125" style="62" customWidth="1"/>
    <col min="5647" max="5647" width="7.5703125" style="62" customWidth="1"/>
    <col min="5648" max="5648" width="4.5703125" style="62" customWidth="1"/>
    <col min="5649" max="5649" width="6.7109375" style="62" customWidth="1"/>
    <col min="5650" max="5650" width="6.42578125" style="62" customWidth="1"/>
    <col min="5651" max="5876" width="9.140625" style="62"/>
    <col min="5877" max="5877" width="14.140625" style="62" bestFit="1" customWidth="1"/>
    <col min="5878" max="5888" width="9.140625" style="62"/>
    <col min="5889" max="5889" width="7.140625" style="62" customWidth="1"/>
    <col min="5890" max="5890" width="12" style="62" customWidth="1"/>
    <col min="5891" max="5891" width="6.28515625" style="62" customWidth="1"/>
    <col min="5892" max="5895" width="6.5703125" style="62" customWidth="1"/>
    <col min="5896" max="5896" width="5.42578125" style="62" customWidth="1"/>
    <col min="5897" max="5897" width="6.5703125" style="62" customWidth="1"/>
    <col min="5898" max="5898" width="6.85546875" style="62" customWidth="1"/>
    <col min="5899" max="5899" width="6.5703125" style="62" customWidth="1"/>
    <col min="5900" max="5900" width="7" style="62" customWidth="1"/>
    <col min="5901" max="5901" width="6.5703125" style="62" customWidth="1"/>
    <col min="5902" max="5902" width="5.5703125" style="62" customWidth="1"/>
    <col min="5903" max="5903" width="7.5703125" style="62" customWidth="1"/>
    <col min="5904" max="5904" width="4.5703125" style="62" customWidth="1"/>
    <col min="5905" max="5905" width="6.7109375" style="62" customWidth="1"/>
    <col min="5906" max="5906" width="6.42578125" style="62" customWidth="1"/>
    <col min="5907" max="6132" width="9.140625" style="62"/>
    <col min="6133" max="6133" width="14.140625" style="62" bestFit="1" customWidth="1"/>
    <col min="6134" max="6144" width="9.140625" style="62"/>
    <col min="6145" max="6145" width="7.140625" style="62" customWidth="1"/>
    <col min="6146" max="6146" width="12" style="62" customWidth="1"/>
    <col min="6147" max="6147" width="6.28515625" style="62" customWidth="1"/>
    <col min="6148" max="6151" width="6.5703125" style="62" customWidth="1"/>
    <col min="6152" max="6152" width="5.42578125" style="62" customWidth="1"/>
    <col min="6153" max="6153" width="6.5703125" style="62" customWidth="1"/>
    <col min="6154" max="6154" width="6.85546875" style="62" customWidth="1"/>
    <col min="6155" max="6155" width="6.5703125" style="62" customWidth="1"/>
    <col min="6156" max="6156" width="7" style="62" customWidth="1"/>
    <col min="6157" max="6157" width="6.5703125" style="62" customWidth="1"/>
    <col min="6158" max="6158" width="5.5703125" style="62" customWidth="1"/>
    <col min="6159" max="6159" width="7.5703125" style="62" customWidth="1"/>
    <col min="6160" max="6160" width="4.5703125" style="62" customWidth="1"/>
    <col min="6161" max="6161" width="6.7109375" style="62" customWidth="1"/>
    <col min="6162" max="6162" width="6.42578125" style="62" customWidth="1"/>
    <col min="6163" max="6388" width="9.140625" style="62"/>
    <col min="6389" max="6389" width="14.140625" style="62" bestFit="1" customWidth="1"/>
    <col min="6390" max="6400" width="9.140625" style="62"/>
    <col min="6401" max="6401" width="7.140625" style="62" customWidth="1"/>
    <col min="6402" max="6402" width="12" style="62" customWidth="1"/>
    <col min="6403" max="6403" width="6.28515625" style="62" customWidth="1"/>
    <col min="6404" max="6407" width="6.5703125" style="62" customWidth="1"/>
    <col min="6408" max="6408" width="5.42578125" style="62" customWidth="1"/>
    <col min="6409" max="6409" width="6.5703125" style="62" customWidth="1"/>
    <col min="6410" max="6410" width="6.85546875" style="62" customWidth="1"/>
    <col min="6411" max="6411" width="6.5703125" style="62" customWidth="1"/>
    <col min="6412" max="6412" width="7" style="62" customWidth="1"/>
    <col min="6413" max="6413" width="6.5703125" style="62" customWidth="1"/>
    <col min="6414" max="6414" width="5.5703125" style="62" customWidth="1"/>
    <col min="6415" max="6415" width="7.5703125" style="62" customWidth="1"/>
    <col min="6416" max="6416" width="4.5703125" style="62" customWidth="1"/>
    <col min="6417" max="6417" width="6.7109375" style="62" customWidth="1"/>
    <col min="6418" max="6418" width="6.42578125" style="62" customWidth="1"/>
    <col min="6419" max="6644" width="9.140625" style="62"/>
    <col min="6645" max="6645" width="14.140625" style="62" bestFit="1" customWidth="1"/>
    <col min="6646" max="6656" width="9.140625" style="62"/>
    <col min="6657" max="6657" width="7.140625" style="62" customWidth="1"/>
    <col min="6658" max="6658" width="12" style="62" customWidth="1"/>
    <col min="6659" max="6659" width="6.28515625" style="62" customWidth="1"/>
    <col min="6660" max="6663" width="6.5703125" style="62" customWidth="1"/>
    <col min="6664" max="6664" width="5.42578125" style="62" customWidth="1"/>
    <col min="6665" max="6665" width="6.5703125" style="62" customWidth="1"/>
    <col min="6666" max="6666" width="6.85546875" style="62" customWidth="1"/>
    <col min="6667" max="6667" width="6.5703125" style="62" customWidth="1"/>
    <col min="6668" max="6668" width="7" style="62" customWidth="1"/>
    <col min="6669" max="6669" width="6.5703125" style="62" customWidth="1"/>
    <col min="6670" max="6670" width="5.5703125" style="62" customWidth="1"/>
    <col min="6671" max="6671" width="7.5703125" style="62" customWidth="1"/>
    <col min="6672" max="6672" width="4.5703125" style="62" customWidth="1"/>
    <col min="6673" max="6673" width="6.7109375" style="62" customWidth="1"/>
    <col min="6674" max="6674" width="6.42578125" style="62" customWidth="1"/>
    <col min="6675" max="6900" width="9.140625" style="62"/>
    <col min="6901" max="6901" width="14.140625" style="62" bestFit="1" customWidth="1"/>
    <col min="6902" max="6912" width="9.140625" style="62"/>
    <col min="6913" max="6913" width="7.140625" style="62" customWidth="1"/>
    <col min="6914" max="6914" width="12" style="62" customWidth="1"/>
    <col min="6915" max="6915" width="6.28515625" style="62" customWidth="1"/>
    <col min="6916" max="6919" width="6.5703125" style="62" customWidth="1"/>
    <col min="6920" max="6920" width="5.42578125" style="62" customWidth="1"/>
    <col min="6921" max="6921" width="6.5703125" style="62" customWidth="1"/>
    <col min="6922" max="6922" width="6.85546875" style="62" customWidth="1"/>
    <col min="6923" max="6923" width="6.5703125" style="62" customWidth="1"/>
    <col min="6924" max="6924" width="7" style="62" customWidth="1"/>
    <col min="6925" max="6925" width="6.5703125" style="62" customWidth="1"/>
    <col min="6926" max="6926" width="5.5703125" style="62" customWidth="1"/>
    <col min="6927" max="6927" width="7.5703125" style="62" customWidth="1"/>
    <col min="6928" max="6928" width="4.5703125" style="62" customWidth="1"/>
    <col min="6929" max="6929" width="6.7109375" style="62" customWidth="1"/>
    <col min="6930" max="6930" width="6.42578125" style="62" customWidth="1"/>
    <col min="6931" max="7156" width="9.140625" style="62"/>
    <col min="7157" max="7157" width="14.140625" style="62" bestFit="1" customWidth="1"/>
    <col min="7158" max="7168" width="9.140625" style="62"/>
    <col min="7169" max="7169" width="7.140625" style="62" customWidth="1"/>
    <col min="7170" max="7170" width="12" style="62" customWidth="1"/>
    <col min="7171" max="7171" width="6.28515625" style="62" customWidth="1"/>
    <col min="7172" max="7175" width="6.5703125" style="62" customWidth="1"/>
    <col min="7176" max="7176" width="5.42578125" style="62" customWidth="1"/>
    <col min="7177" max="7177" width="6.5703125" style="62" customWidth="1"/>
    <col min="7178" max="7178" width="6.85546875" style="62" customWidth="1"/>
    <col min="7179" max="7179" width="6.5703125" style="62" customWidth="1"/>
    <col min="7180" max="7180" width="7" style="62" customWidth="1"/>
    <col min="7181" max="7181" width="6.5703125" style="62" customWidth="1"/>
    <col min="7182" max="7182" width="5.5703125" style="62" customWidth="1"/>
    <col min="7183" max="7183" width="7.5703125" style="62" customWidth="1"/>
    <col min="7184" max="7184" width="4.5703125" style="62" customWidth="1"/>
    <col min="7185" max="7185" width="6.7109375" style="62" customWidth="1"/>
    <col min="7186" max="7186" width="6.42578125" style="62" customWidth="1"/>
    <col min="7187" max="7412" width="9.140625" style="62"/>
    <col min="7413" max="7413" width="14.140625" style="62" bestFit="1" customWidth="1"/>
    <col min="7414" max="7424" width="9.140625" style="62"/>
    <col min="7425" max="7425" width="7.140625" style="62" customWidth="1"/>
    <col min="7426" max="7426" width="12" style="62" customWidth="1"/>
    <col min="7427" max="7427" width="6.28515625" style="62" customWidth="1"/>
    <col min="7428" max="7431" width="6.5703125" style="62" customWidth="1"/>
    <col min="7432" max="7432" width="5.42578125" style="62" customWidth="1"/>
    <col min="7433" max="7433" width="6.5703125" style="62" customWidth="1"/>
    <col min="7434" max="7434" width="6.85546875" style="62" customWidth="1"/>
    <col min="7435" max="7435" width="6.5703125" style="62" customWidth="1"/>
    <col min="7436" max="7436" width="7" style="62" customWidth="1"/>
    <col min="7437" max="7437" width="6.5703125" style="62" customWidth="1"/>
    <col min="7438" max="7438" width="5.5703125" style="62" customWidth="1"/>
    <col min="7439" max="7439" width="7.5703125" style="62" customWidth="1"/>
    <col min="7440" max="7440" width="4.5703125" style="62" customWidth="1"/>
    <col min="7441" max="7441" width="6.7109375" style="62" customWidth="1"/>
    <col min="7442" max="7442" width="6.42578125" style="62" customWidth="1"/>
    <col min="7443" max="7668" width="9.140625" style="62"/>
    <col min="7669" max="7669" width="14.140625" style="62" bestFit="1" customWidth="1"/>
    <col min="7670" max="7680" width="9.140625" style="62"/>
    <col min="7681" max="7681" width="7.140625" style="62" customWidth="1"/>
    <col min="7682" max="7682" width="12" style="62" customWidth="1"/>
    <col min="7683" max="7683" width="6.28515625" style="62" customWidth="1"/>
    <col min="7684" max="7687" width="6.5703125" style="62" customWidth="1"/>
    <col min="7688" max="7688" width="5.42578125" style="62" customWidth="1"/>
    <col min="7689" max="7689" width="6.5703125" style="62" customWidth="1"/>
    <col min="7690" max="7690" width="6.85546875" style="62" customWidth="1"/>
    <col min="7691" max="7691" width="6.5703125" style="62" customWidth="1"/>
    <col min="7692" max="7692" width="7" style="62" customWidth="1"/>
    <col min="7693" max="7693" width="6.5703125" style="62" customWidth="1"/>
    <col min="7694" max="7694" width="5.5703125" style="62" customWidth="1"/>
    <col min="7695" max="7695" width="7.5703125" style="62" customWidth="1"/>
    <col min="7696" max="7696" width="4.5703125" style="62" customWidth="1"/>
    <col min="7697" max="7697" width="6.7109375" style="62" customWidth="1"/>
    <col min="7698" max="7698" width="6.42578125" style="62" customWidth="1"/>
    <col min="7699" max="7924" width="9.140625" style="62"/>
    <col min="7925" max="7925" width="14.140625" style="62" bestFit="1" customWidth="1"/>
    <col min="7926" max="7936" width="9.140625" style="62"/>
    <col min="7937" max="7937" width="7.140625" style="62" customWidth="1"/>
    <col min="7938" max="7938" width="12" style="62" customWidth="1"/>
    <col min="7939" max="7939" width="6.28515625" style="62" customWidth="1"/>
    <col min="7940" max="7943" width="6.5703125" style="62" customWidth="1"/>
    <col min="7944" max="7944" width="5.42578125" style="62" customWidth="1"/>
    <col min="7945" max="7945" width="6.5703125" style="62" customWidth="1"/>
    <col min="7946" max="7946" width="6.85546875" style="62" customWidth="1"/>
    <col min="7947" max="7947" width="6.5703125" style="62" customWidth="1"/>
    <col min="7948" max="7948" width="7" style="62" customWidth="1"/>
    <col min="7949" max="7949" width="6.5703125" style="62" customWidth="1"/>
    <col min="7950" max="7950" width="5.5703125" style="62" customWidth="1"/>
    <col min="7951" max="7951" width="7.5703125" style="62" customWidth="1"/>
    <col min="7952" max="7952" width="4.5703125" style="62" customWidth="1"/>
    <col min="7953" max="7953" width="6.7109375" style="62" customWidth="1"/>
    <col min="7954" max="7954" width="6.42578125" style="62" customWidth="1"/>
    <col min="7955" max="8180" width="9.140625" style="62"/>
    <col min="8181" max="8181" width="14.140625" style="62" bestFit="1" customWidth="1"/>
    <col min="8182" max="8192" width="9.140625" style="62"/>
    <col min="8193" max="8193" width="7.140625" style="62" customWidth="1"/>
    <col min="8194" max="8194" width="12" style="62" customWidth="1"/>
    <col min="8195" max="8195" width="6.28515625" style="62" customWidth="1"/>
    <col min="8196" max="8199" width="6.5703125" style="62" customWidth="1"/>
    <col min="8200" max="8200" width="5.42578125" style="62" customWidth="1"/>
    <col min="8201" max="8201" width="6.5703125" style="62" customWidth="1"/>
    <col min="8202" max="8202" width="6.85546875" style="62" customWidth="1"/>
    <col min="8203" max="8203" width="6.5703125" style="62" customWidth="1"/>
    <col min="8204" max="8204" width="7" style="62" customWidth="1"/>
    <col min="8205" max="8205" width="6.5703125" style="62" customWidth="1"/>
    <col min="8206" max="8206" width="5.5703125" style="62" customWidth="1"/>
    <col min="8207" max="8207" width="7.5703125" style="62" customWidth="1"/>
    <col min="8208" max="8208" width="4.5703125" style="62" customWidth="1"/>
    <col min="8209" max="8209" width="6.7109375" style="62" customWidth="1"/>
    <col min="8210" max="8210" width="6.42578125" style="62" customWidth="1"/>
    <col min="8211" max="8436" width="9.140625" style="62"/>
    <col min="8437" max="8437" width="14.140625" style="62" bestFit="1" customWidth="1"/>
    <col min="8438" max="8448" width="9.140625" style="62"/>
    <col min="8449" max="8449" width="7.140625" style="62" customWidth="1"/>
    <col min="8450" max="8450" width="12" style="62" customWidth="1"/>
    <col min="8451" max="8451" width="6.28515625" style="62" customWidth="1"/>
    <col min="8452" max="8455" width="6.5703125" style="62" customWidth="1"/>
    <col min="8456" max="8456" width="5.42578125" style="62" customWidth="1"/>
    <col min="8457" max="8457" width="6.5703125" style="62" customWidth="1"/>
    <col min="8458" max="8458" width="6.85546875" style="62" customWidth="1"/>
    <col min="8459" max="8459" width="6.5703125" style="62" customWidth="1"/>
    <col min="8460" max="8460" width="7" style="62" customWidth="1"/>
    <col min="8461" max="8461" width="6.5703125" style="62" customWidth="1"/>
    <col min="8462" max="8462" width="5.5703125" style="62" customWidth="1"/>
    <col min="8463" max="8463" width="7.5703125" style="62" customWidth="1"/>
    <col min="8464" max="8464" width="4.5703125" style="62" customWidth="1"/>
    <col min="8465" max="8465" width="6.7109375" style="62" customWidth="1"/>
    <col min="8466" max="8466" width="6.42578125" style="62" customWidth="1"/>
    <col min="8467" max="8692" width="9.140625" style="62"/>
    <col min="8693" max="8693" width="14.140625" style="62" bestFit="1" customWidth="1"/>
    <col min="8694" max="8704" width="9.140625" style="62"/>
    <col min="8705" max="8705" width="7.140625" style="62" customWidth="1"/>
    <col min="8706" max="8706" width="12" style="62" customWidth="1"/>
    <col min="8707" max="8707" width="6.28515625" style="62" customWidth="1"/>
    <col min="8708" max="8711" width="6.5703125" style="62" customWidth="1"/>
    <col min="8712" max="8712" width="5.42578125" style="62" customWidth="1"/>
    <col min="8713" max="8713" width="6.5703125" style="62" customWidth="1"/>
    <col min="8714" max="8714" width="6.85546875" style="62" customWidth="1"/>
    <col min="8715" max="8715" width="6.5703125" style="62" customWidth="1"/>
    <col min="8716" max="8716" width="7" style="62" customWidth="1"/>
    <col min="8717" max="8717" width="6.5703125" style="62" customWidth="1"/>
    <col min="8718" max="8718" width="5.5703125" style="62" customWidth="1"/>
    <col min="8719" max="8719" width="7.5703125" style="62" customWidth="1"/>
    <col min="8720" max="8720" width="4.5703125" style="62" customWidth="1"/>
    <col min="8721" max="8721" width="6.7109375" style="62" customWidth="1"/>
    <col min="8722" max="8722" width="6.42578125" style="62" customWidth="1"/>
    <col min="8723" max="8948" width="9.140625" style="62"/>
    <col min="8949" max="8949" width="14.140625" style="62" bestFit="1" customWidth="1"/>
    <col min="8950" max="8960" width="9.140625" style="62"/>
    <col min="8961" max="8961" width="7.140625" style="62" customWidth="1"/>
    <col min="8962" max="8962" width="12" style="62" customWidth="1"/>
    <col min="8963" max="8963" width="6.28515625" style="62" customWidth="1"/>
    <col min="8964" max="8967" width="6.5703125" style="62" customWidth="1"/>
    <col min="8968" max="8968" width="5.42578125" style="62" customWidth="1"/>
    <col min="8969" max="8969" width="6.5703125" style="62" customWidth="1"/>
    <col min="8970" max="8970" width="6.85546875" style="62" customWidth="1"/>
    <col min="8971" max="8971" width="6.5703125" style="62" customWidth="1"/>
    <col min="8972" max="8972" width="7" style="62" customWidth="1"/>
    <col min="8973" max="8973" width="6.5703125" style="62" customWidth="1"/>
    <col min="8974" max="8974" width="5.5703125" style="62" customWidth="1"/>
    <col min="8975" max="8975" width="7.5703125" style="62" customWidth="1"/>
    <col min="8976" max="8976" width="4.5703125" style="62" customWidth="1"/>
    <col min="8977" max="8977" width="6.7109375" style="62" customWidth="1"/>
    <col min="8978" max="8978" width="6.42578125" style="62" customWidth="1"/>
    <col min="8979" max="9204" width="9.140625" style="62"/>
    <col min="9205" max="9205" width="14.140625" style="62" bestFit="1" customWidth="1"/>
    <col min="9206" max="9216" width="9.140625" style="62"/>
    <col min="9217" max="9217" width="7.140625" style="62" customWidth="1"/>
    <col min="9218" max="9218" width="12" style="62" customWidth="1"/>
    <col min="9219" max="9219" width="6.28515625" style="62" customWidth="1"/>
    <col min="9220" max="9223" width="6.5703125" style="62" customWidth="1"/>
    <col min="9224" max="9224" width="5.42578125" style="62" customWidth="1"/>
    <col min="9225" max="9225" width="6.5703125" style="62" customWidth="1"/>
    <col min="9226" max="9226" width="6.85546875" style="62" customWidth="1"/>
    <col min="9227" max="9227" width="6.5703125" style="62" customWidth="1"/>
    <col min="9228" max="9228" width="7" style="62" customWidth="1"/>
    <col min="9229" max="9229" width="6.5703125" style="62" customWidth="1"/>
    <col min="9230" max="9230" width="5.5703125" style="62" customWidth="1"/>
    <col min="9231" max="9231" width="7.5703125" style="62" customWidth="1"/>
    <col min="9232" max="9232" width="4.5703125" style="62" customWidth="1"/>
    <col min="9233" max="9233" width="6.7109375" style="62" customWidth="1"/>
    <col min="9234" max="9234" width="6.42578125" style="62" customWidth="1"/>
    <col min="9235" max="9460" width="9.140625" style="62"/>
    <col min="9461" max="9461" width="14.140625" style="62" bestFit="1" customWidth="1"/>
    <col min="9462" max="9472" width="9.140625" style="62"/>
    <col min="9473" max="9473" width="7.140625" style="62" customWidth="1"/>
    <col min="9474" max="9474" width="12" style="62" customWidth="1"/>
    <col min="9475" max="9475" width="6.28515625" style="62" customWidth="1"/>
    <col min="9476" max="9479" width="6.5703125" style="62" customWidth="1"/>
    <col min="9480" max="9480" width="5.42578125" style="62" customWidth="1"/>
    <col min="9481" max="9481" width="6.5703125" style="62" customWidth="1"/>
    <col min="9482" max="9482" width="6.85546875" style="62" customWidth="1"/>
    <col min="9483" max="9483" width="6.5703125" style="62" customWidth="1"/>
    <col min="9484" max="9484" width="7" style="62" customWidth="1"/>
    <col min="9485" max="9485" width="6.5703125" style="62" customWidth="1"/>
    <col min="9486" max="9486" width="5.5703125" style="62" customWidth="1"/>
    <col min="9487" max="9487" width="7.5703125" style="62" customWidth="1"/>
    <col min="9488" max="9488" width="4.5703125" style="62" customWidth="1"/>
    <col min="9489" max="9489" width="6.7109375" style="62" customWidth="1"/>
    <col min="9490" max="9490" width="6.42578125" style="62" customWidth="1"/>
    <col min="9491" max="9716" width="9.140625" style="62"/>
    <col min="9717" max="9717" width="14.140625" style="62" bestFit="1" customWidth="1"/>
    <col min="9718" max="9728" width="9.140625" style="62"/>
    <col min="9729" max="9729" width="7.140625" style="62" customWidth="1"/>
    <col min="9730" max="9730" width="12" style="62" customWidth="1"/>
    <col min="9731" max="9731" width="6.28515625" style="62" customWidth="1"/>
    <col min="9732" max="9735" width="6.5703125" style="62" customWidth="1"/>
    <col min="9736" max="9736" width="5.42578125" style="62" customWidth="1"/>
    <col min="9737" max="9737" width="6.5703125" style="62" customWidth="1"/>
    <col min="9738" max="9738" width="6.85546875" style="62" customWidth="1"/>
    <col min="9739" max="9739" width="6.5703125" style="62" customWidth="1"/>
    <col min="9740" max="9740" width="7" style="62" customWidth="1"/>
    <col min="9741" max="9741" width="6.5703125" style="62" customWidth="1"/>
    <col min="9742" max="9742" width="5.5703125" style="62" customWidth="1"/>
    <col min="9743" max="9743" width="7.5703125" style="62" customWidth="1"/>
    <col min="9744" max="9744" width="4.5703125" style="62" customWidth="1"/>
    <col min="9745" max="9745" width="6.7109375" style="62" customWidth="1"/>
    <col min="9746" max="9746" width="6.42578125" style="62" customWidth="1"/>
    <col min="9747" max="9972" width="9.140625" style="62"/>
    <col min="9973" max="9973" width="14.140625" style="62" bestFit="1" customWidth="1"/>
    <col min="9974" max="9984" width="9.140625" style="62"/>
    <col min="9985" max="9985" width="7.140625" style="62" customWidth="1"/>
    <col min="9986" max="9986" width="12" style="62" customWidth="1"/>
    <col min="9987" max="9987" width="6.28515625" style="62" customWidth="1"/>
    <col min="9988" max="9991" width="6.5703125" style="62" customWidth="1"/>
    <col min="9992" max="9992" width="5.42578125" style="62" customWidth="1"/>
    <col min="9993" max="9993" width="6.5703125" style="62" customWidth="1"/>
    <col min="9994" max="9994" width="6.85546875" style="62" customWidth="1"/>
    <col min="9995" max="9995" width="6.5703125" style="62" customWidth="1"/>
    <col min="9996" max="9996" width="7" style="62" customWidth="1"/>
    <col min="9997" max="9997" width="6.5703125" style="62" customWidth="1"/>
    <col min="9998" max="9998" width="5.5703125" style="62" customWidth="1"/>
    <col min="9999" max="9999" width="7.5703125" style="62" customWidth="1"/>
    <col min="10000" max="10000" width="4.5703125" style="62" customWidth="1"/>
    <col min="10001" max="10001" width="6.7109375" style="62" customWidth="1"/>
    <col min="10002" max="10002" width="6.42578125" style="62" customWidth="1"/>
    <col min="10003" max="10228" width="9.140625" style="62"/>
    <col min="10229" max="10229" width="14.140625" style="62" bestFit="1" customWidth="1"/>
    <col min="10230" max="10240" width="9.140625" style="62"/>
    <col min="10241" max="10241" width="7.140625" style="62" customWidth="1"/>
    <col min="10242" max="10242" width="12" style="62" customWidth="1"/>
    <col min="10243" max="10243" width="6.28515625" style="62" customWidth="1"/>
    <col min="10244" max="10247" width="6.5703125" style="62" customWidth="1"/>
    <col min="10248" max="10248" width="5.42578125" style="62" customWidth="1"/>
    <col min="10249" max="10249" width="6.5703125" style="62" customWidth="1"/>
    <col min="10250" max="10250" width="6.85546875" style="62" customWidth="1"/>
    <col min="10251" max="10251" width="6.5703125" style="62" customWidth="1"/>
    <col min="10252" max="10252" width="7" style="62" customWidth="1"/>
    <col min="10253" max="10253" width="6.5703125" style="62" customWidth="1"/>
    <col min="10254" max="10254" width="5.5703125" style="62" customWidth="1"/>
    <col min="10255" max="10255" width="7.5703125" style="62" customWidth="1"/>
    <col min="10256" max="10256" width="4.5703125" style="62" customWidth="1"/>
    <col min="10257" max="10257" width="6.7109375" style="62" customWidth="1"/>
    <col min="10258" max="10258" width="6.42578125" style="62" customWidth="1"/>
    <col min="10259" max="10484" width="9.140625" style="62"/>
    <col min="10485" max="10485" width="14.140625" style="62" bestFit="1" customWidth="1"/>
    <col min="10486" max="10496" width="9.140625" style="62"/>
    <col min="10497" max="10497" width="7.140625" style="62" customWidth="1"/>
    <col min="10498" max="10498" width="12" style="62" customWidth="1"/>
    <col min="10499" max="10499" width="6.28515625" style="62" customWidth="1"/>
    <col min="10500" max="10503" width="6.5703125" style="62" customWidth="1"/>
    <col min="10504" max="10504" width="5.42578125" style="62" customWidth="1"/>
    <col min="10505" max="10505" width="6.5703125" style="62" customWidth="1"/>
    <col min="10506" max="10506" width="6.85546875" style="62" customWidth="1"/>
    <col min="10507" max="10507" width="6.5703125" style="62" customWidth="1"/>
    <col min="10508" max="10508" width="7" style="62" customWidth="1"/>
    <col min="10509" max="10509" width="6.5703125" style="62" customWidth="1"/>
    <col min="10510" max="10510" width="5.5703125" style="62" customWidth="1"/>
    <col min="10511" max="10511" width="7.5703125" style="62" customWidth="1"/>
    <col min="10512" max="10512" width="4.5703125" style="62" customWidth="1"/>
    <col min="10513" max="10513" width="6.7109375" style="62" customWidth="1"/>
    <col min="10514" max="10514" width="6.42578125" style="62" customWidth="1"/>
    <col min="10515" max="10740" width="9.140625" style="62"/>
    <col min="10741" max="10741" width="14.140625" style="62" bestFit="1" customWidth="1"/>
    <col min="10742" max="10752" width="9.140625" style="62"/>
    <col min="10753" max="10753" width="7.140625" style="62" customWidth="1"/>
    <col min="10754" max="10754" width="12" style="62" customWidth="1"/>
    <col min="10755" max="10755" width="6.28515625" style="62" customWidth="1"/>
    <col min="10756" max="10759" width="6.5703125" style="62" customWidth="1"/>
    <col min="10760" max="10760" width="5.42578125" style="62" customWidth="1"/>
    <col min="10761" max="10761" width="6.5703125" style="62" customWidth="1"/>
    <col min="10762" max="10762" width="6.85546875" style="62" customWidth="1"/>
    <col min="10763" max="10763" width="6.5703125" style="62" customWidth="1"/>
    <col min="10764" max="10764" width="7" style="62" customWidth="1"/>
    <col min="10765" max="10765" width="6.5703125" style="62" customWidth="1"/>
    <col min="10766" max="10766" width="5.5703125" style="62" customWidth="1"/>
    <col min="10767" max="10767" width="7.5703125" style="62" customWidth="1"/>
    <col min="10768" max="10768" width="4.5703125" style="62" customWidth="1"/>
    <col min="10769" max="10769" width="6.7109375" style="62" customWidth="1"/>
    <col min="10770" max="10770" width="6.42578125" style="62" customWidth="1"/>
    <col min="10771" max="10996" width="9.140625" style="62"/>
    <col min="10997" max="10997" width="14.140625" style="62" bestFit="1" customWidth="1"/>
    <col min="10998" max="11008" width="9.140625" style="62"/>
    <col min="11009" max="11009" width="7.140625" style="62" customWidth="1"/>
    <col min="11010" max="11010" width="12" style="62" customWidth="1"/>
    <col min="11011" max="11011" width="6.28515625" style="62" customWidth="1"/>
    <col min="11012" max="11015" width="6.5703125" style="62" customWidth="1"/>
    <col min="11016" max="11016" width="5.42578125" style="62" customWidth="1"/>
    <col min="11017" max="11017" width="6.5703125" style="62" customWidth="1"/>
    <col min="11018" max="11018" width="6.85546875" style="62" customWidth="1"/>
    <col min="11019" max="11019" width="6.5703125" style="62" customWidth="1"/>
    <col min="11020" max="11020" width="7" style="62" customWidth="1"/>
    <col min="11021" max="11021" width="6.5703125" style="62" customWidth="1"/>
    <col min="11022" max="11022" width="5.5703125" style="62" customWidth="1"/>
    <col min="11023" max="11023" width="7.5703125" style="62" customWidth="1"/>
    <col min="11024" max="11024" width="4.5703125" style="62" customWidth="1"/>
    <col min="11025" max="11025" width="6.7109375" style="62" customWidth="1"/>
    <col min="11026" max="11026" width="6.42578125" style="62" customWidth="1"/>
    <col min="11027" max="11252" width="9.140625" style="62"/>
    <col min="11253" max="11253" width="14.140625" style="62" bestFit="1" customWidth="1"/>
    <col min="11254" max="11264" width="9.140625" style="62"/>
    <col min="11265" max="11265" width="7.140625" style="62" customWidth="1"/>
    <col min="11266" max="11266" width="12" style="62" customWidth="1"/>
    <col min="11267" max="11267" width="6.28515625" style="62" customWidth="1"/>
    <col min="11268" max="11271" width="6.5703125" style="62" customWidth="1"/>
    <col min="11272" max="11272" width="5.42578125" style="62" customWidth="1"/>
    <col min="11273" max="11273" width="6.5703125" style="62" customWidth="1"/>
    <col min="11274" max="11274" width="6.85546875" style="62" customWidth="1"/>
    <col min="11275" max="11275" width="6.5703125" style="62" customWidth="1"/>
    <col min="11276" max="11276" width="7" style="62" customWidth="1"/>
    <col min="11277" max="11277" width="6.5703125" style="62" customWidth="1"/>
    <col min="11278" max="11278" width="5.5703125" style="62" customWidth="1"/>
    <col min="11279" max="11279" width="7.5703125" style="62" customWidth="1"/>
    <col min="11280" max="11280" width="4.5703125" style="62" customWidth="1"/>
    <col min="11281" max="11281" width="6.7109375" style="62" customWidth="1"/>
    <col min="11282" max="11282" width="6.42578125" style="62" customWidth="1"/>
    <col min="11283" max="11508" width="9.140625" style="62"/>
    <col min="11509" max="11509" width="14.140625" style="62" bestFit="1" customWidth="1"/>
    <col min="11510" max="11520" width="9.140625" style="62"/>
    <col min="11521" max="11521" width="7.140625" style="62" customWidth="1"/>
    <col min="11522" max="11522" width="12" style="62" customWidth="1"/>
    <col min="11523" max="11523" width="6.28515625" style="62" customWidth="1"/>
    <col min="11524" max="11527" width="6.5703125" style="62" customWidth="1"/>
    <col min="11528" max="11528" width="5.42578125" style="62" customWidth="1"/>
    <col min="11529" max="11529" width="6.5703125" style="62" customWidth="1"/>
    <col min="11530" max="11530" width="6.85546875" style="62" customWidth="1"/>
    <col min="11531" max="11531" width="6.5703125" style="62" customWidth="1"/>
    <col min="11532" max="11532" width="7" style="62" customWidth="1"/>
    <col min="11533" max="11533" width="6.5703125" style="62" customWidth="1"/>
    <col min="11534" max="11534" width="5.5703125" style="62" customWidth="1"/>
    <col min="11535" max="11535" width="7.5703125" style="62" customWidth="1"/>
    <col min="11536" max="11536" width="4.5703125" style="62" customWidth="1"/>
    <col min="11537" max="11537" width="6.7109375" style="62" customWidth="1"/>
    <col min="11538" max="11538" width="6.42578125" style="62" customWidth="1"/>
    <col min="11539" max="11764" width="9.140625" style="62"/>
    <col min="11765" max="11765" width="14.140625" style="62" bestFit="1" customWidth="1"/>
    <col min="11766" max="11776" width="9.140625" style="62"/>
    <col min="11777" max="11777" width="7.140625" style="62" customWidth="1"/>
    <col min="11778" max="11778" width="12" style="62" customWidth="1"/>
    <col min="11779" max="11779" width="6.28515625" style="62" customWidth="1"/>
    <col min="11780" max="11783" width="6.5703125" style="62" customWidth="1"/>
    <col min="11784" max="11784" width="5.42578125" style="62" customWidth="1"/>
    <col min="11785" max="11785" width="6.5703125" style="62" customWidth="1"/>
    <col min="11786" max="11786" width="6.85546875" style="62" customWidth="1"/>
    <col min="11787" max="11787" width="6.5703125" style="62" customWidth="1"/>
    <col min="11788" max="11788" width="7" style="62" customWidth="1"/>
    <col min="11789" max="11789" width="6.5703125" style="62" customWidth="1"/>
    <col min="11790" max="11790" width="5.5703125" style="62" customWidth="1"/>
    <col min="11791" max="11791" width="7.5703125" style="62" customWidth="1"/>
    <col min="11792" max="11792" width="4.5703125" style="62" customWidth="1"/>
    <col min="11793" max="11793" width="6.7109375" style="62" customWidth="1"/>
    <col min="11794" max="11794" width="6.42578125" style="62" customWidth="1"/>
    <col min="11795" max="12020" width="9.140625" style="62"/>
    <col min="12021" max="12021" width="14.140625" style="62" bestFit="1" customWidth="1"/>
    <col min="12022" max="12032" width="9.140625" style="62"/>
    <col min="12033" max="12033" width="7.140625" style="62" customWidth="1"/>
    <col min="12034" max="12034" width="12" style="62" customWidth="1"/>
    <col min="12035" max="12035" width="6.28515625" style="62" customWidth="1"/>
    <col min="12036" max="12039" width="6.5703125" style="62" customWidth="1"/>
    <col min="12040" max="12040" width="5.42578125" style="62" customWidth="1"/>
    <col min="12041" max="12041" width="6.5703125" style="62" customWidth="1"/>
    <col min="12042" max="12042" width="6.85546875" style="62" customWidth="1"/>
    <col min="12043" max="12043" width="6.5703125" style="62" customWidth="1"/>
    <col min="12044" max="12044" width="7" style="62" customWidth="1"/>
    <col min="12045" max="12045" width="6.5703125" style="62" customWidth="1"/>
    <col min="12046" max="12046" width="5.5703125" style="62" customWidth="1"/>
    <col min="12047" max="12047" width="7.5703125" style="62" customWidth="1"/>
    <col min="12048" max="12048" width="4.5703125" style="62" customWidth="1"/>
    <col min="12049" max="12049" width="6.7109375" style="62" customWidth="1"/>
    <col min="12050" max="12050" width="6.42578125" style="62" customWidth="1"/>
    <col min="12051" max="12276" width="9.140625" style="62"/>
    <col min="12277" max="12277" width="14.140625" style="62" bestFit="1" customWidth="1"/>
    <col min="12278" max="12288" width="9.140625" style="62"/>
    <col min="12289" max="12289" width="7.140625" style="62" customWidth="1"/>
    <col min="12290" max="12290" width="12" style="62" customWidth="1"/>
    <col min="12291" max="12291" width="6.28515625" style="62" customWidth="1"/>
    <col min="12292" max="12295" width="6.5703125" style="62" customWidth="1"/>
    <col min="12296" max="12296" width="5.42578125" style="62" customWidth="1"/>
    <col min="12297" max="12297" width="6.5703125" style="62" customWidth="1"/>
    <col min="12298" max="12298" width="6.85546875" style="62" customWidth="1"/>
    <col min="12299" max="12299" width="6.5703125" style="62" customWidth="1"/>
    <col min="12300" max="12300" width="7" style="62" customWidth="1"/>
    <col min="12301" max="12301" width="6.5703125" style="62" customWidth="1"/>
    <col min="12302" max="12302" width="5.5703125" style="62" customWidth="1"/>
    <col min="12303" max="12303" width="7.5703125" style="62" customWidth="1"/>
    <col min="12304" max="12304" width="4.5703125" style="62" customWidth="1"/>
    <col min="12305" max="12305" width="6.7109375" style="62" customWidth="1"/>
    <col min="12306" max="12306" width="6.42578125" style="62" customWidth="1"/>
    <col min="12307" max="12532" width="9.140625" style="62"/>
    <col min="12533" max="12533" width="14.140625" style="62" bestFit="1" customWidth="1"/>
    <col min="12534" max="12544" width="9.140625" style="62"/>
    <col min="12545" max="12545" width="7.140625" style="62" customWidth="1"/>
    <col min="12546" max="12546" width="12" style="62" customWidth="1"/>
    <col min="12547" max="12547" width="6.28515625" style="62" customWidth="1"/>
    <col min="12548" max="12551" width="6.5703125" style="62" customWidth="1"/>
    <col min="12552" max="12552" width="5.42578125" style="62" customWidth="1"/>
    <col min="12553" max="12553" width="6.5703125" style="62" customWidth="1"/>
    <col min="12554" max="12554" width="6.85546875" style="62" customWidth="1"/>
    <col min="12555" max="12555" width="6.5703125" style="62" customWidth="1"/>
    <col min="12556" max="12556" width="7" style="62" customWidth="1"/>
    <col min="12557" max="12557" width="6.5703125" style="62" customWidth="1"/>
    <col min="12558" max="12558" width="5.5703125" style="62" customWidth="1"/>
    <col min="12559" max="12559" width="7.5703125" style="62" customWidth="1"/>
    <col min="12560" max="12560" width="4.5703125" style="62" customWidth="1"/>
    <col min="12561" max="12561" width="6.7109375" style="62" customWidth="1"/>
    <col min="12562" max="12562" width="6.42578125" style="62" customWidth="1"/>
    <col min="12563" max="12788" width="9.140625" style="62"/>
    <col min="12789" max="12789" width="14.140625" style="62" bestFit="1" customWidth="1"/>
    <col min="12790" max="12800" width="9.140625" style="62"/>
    <col min="12801" max="12801" width="7.140625" style="62" customWidth="1"/>
    <col min="12802" max="12802" width="12" style="62" customWidth="1"/>
    <col min="12803" max="12803" width="6.28515625" style="62" customWidth="1"/>
    <col min="12804" max="12807" width="6.5703125" style="62" customWidth="1"/>
    <col min="12808" max="12808" width="5.42578125" style="62" customWidth="1"/>
    <col min="12809" max="12809" width="6.5703125" style="62" customWidth="1"/>
    <col min="12810" max="12810" width="6.85546875" style="62" customWidth="1"/>
    <col min="12811" max="12811" width="6.5703125" style="62" customWidth="1"/>
    <col min="12812" max="12812" width="7" style="62" customWidth="1"/>
    <col min="12813" max="12813" width="6.5703125" style="62" customWidth="1"/>
    <col min="12814" max="12814" width="5.5703125" style="62" customWidth="1"/>
    <col min="12815" max="12815" width="7.5703125" style="62" customWidth="1"/>
    <col min="12816" max="12816" width="4.5703125" style="62" customWidth="1"/>
    <col min="12817" max="12817" width="6.7109375" style="62" customWidth="1"/>
    <col min="12818" max="12818" width="6.42578125" style="62" customWidth="1"/>
    <col min="12819" max="13044" width="9.140625" style="62"/>
    <col min="13045" max="13045" width="14.140625" style="62" bestFit="1" customWidth="1"/>
    <col min="13046" max="13056" width="9.140625" style="62"/>
    <col min="13057" max="13057" width="7.140625" style="62" customWidth="1"/>
    <col min="13058" max="13058" width="12" style="62" customWidth="1"/>
    <col min="13059" max="13059" width="6.28515625" style="62" customWidth="1"/>
    <col min="13060" max="13063" width="6.5703125" style="62" customWidth="1"/>
    <col min="13064" max="13064" width="5.42578125" style="62" customWidth="1"/>
    <col min="13065" max="13065" width="6.5703125" style="62" customWidth="1"/>
    <col min="13066" max="13066" width="6.85546875" style="62" customWidth="1"/>
    <col min="13067" max="13067" width="6.5703125" style="62" customWidth="1"/>
    <col min="13068" max="13068" width="7" style="62" customWidth="1"/>
    <col min="13069" max="13069" width="6.5703125" style="62" customWidth="1"/>
    <col min="13070" max="13070" width="5.5703125" style="62" customWidth="1"/>
    <col min="13071" max="13071" width="7.5703125" style="62" customWidth="1"/>
    <col min="13072" max="13072" width="4.5703125" style="62" customWidth="1"/>
    <col min="13073" max="13073" width="6.7109375" style="62" customWidth="1"/>
    <col min="13074" max="13074" width="6.42578125" style="62" customWidth="1"/>
    <col min="13075" max="13300" width="9.140625" style="62"/>
    <col min="13301" max="13301" width="14.140625" style="62" bestFit="1" customWidth="1"/>
    <col min="13302" max="13312" width="9.140625" style="62"/>
    <col min="13313" max="13313" width="7.140625" style="62" customWidth="1"/>
    <col min="13314" max="13314" width="12" style="62" customWidth="1"/>
    <col min="13315" max="13315" width="6.28515625" style="62" customWidth="1"/>
    <col min="13316" max="13319" width="6.5703125" style="62" customWidth="1"/>
    <col min="13320" max="13320" width="5.42578125" style="62" customWidth="1"/>
    <col min="13321" max="13321" width="6.5703125" style="62" customWidth="1"/>
    <col min="13322" max="13322" width="6.85546875" style="62" customWidth="1"/>
    <col min="13323" max="13323" width="6.5703125" style="62" customWidth="1"/>
    <col min="13324" max="13324" width="7" style="62" customWidth="1"/>
    <col min="13325" max="13325" width="6.5703125" style="62" customWidth="1"/>
    <col min="13326" max="13326" width="5.5703125" style="62" customWidth="1"/>
    <col min="13327" max="13327" width="7.5703125" style="62" customWidth="1"/>
    <col min="13328" max="13328" width="4.5703125" style="62" customWidth="1"/>
    <col min="13329" max="13329" width="6.7109375" style="62" customWidth="1"/>
    <col min="13330" max="13330" width="6.42578125" style="62" customWidth="1"/>
    <col min="13331" max="13556" width="9.140625" style="62"/>
    <col min="13557" max="13557" width="14.140625" style="62" bestFit="1" customWidth="1"/>
    <col min="13558" max="13568" width="9.140625" style="62"/>
    <col min="13569" max="13569" width="7.140625" style="62" customWidth="1"/>
    <col min="13570" max="13570" width="12" style="62" customWidth="1"/>
    <col min="13571" max="13571" width="6.28515625" style="62" customWidth="1"/>
    <col min="13572" max="13575" width="6.5703125" style="62" customWidth="1"/>
    <col min="13576" max="13576" width="5.42578125" style="62" customWidth="1"/>
    <col min="13577" max="13577" width="6.5703125" style="62" customWidth="1"/>
    <col min="13578" max="13578" width="6.85546875" style="62" customWidth="1"/>
    <col min="13579" max="13579" width="6.5703125" style="62" customWidth="1"/>
    <col min="13580" max="13580" width="7" style="62" customWidth="1"/>
    <col min="13581" max="13581" width="6.5703125" style="62" customWidth="1"/>
    <col min="13582" max="13582" width="5.5703125" style="62" customWidth="1"/>
    <col min="13583" max="13583" width="7.5703125" style="62" customWidth="1"/>
    <col min="13584" max="13584" width="4.5703125" style="62" customWidth="1"/>
    <col min="13585" max="13585" width="6.7109375" style="62" customWidth="1"/>
    <col min="13586" max="13586" width="6.42578125" style="62" customWidth="1"/>
    <col min="13587" max="13812" width="9.140625" style="62"/>
    <col min="13813" max="13813" width="14.140625" style="62" bestFit="1" customWidth="1"/>
    <col min="13814" max="13824" width="9.140625" style="62"/>
    <col min="13825" max="13825" width="7.140625" style="62" customWidth="1"/>
    <col min="13826" max="13826" width="12" style="62" customWidth="1"/>
    <col min="13827" max="13827" width="6.28515625" style="62" customWidth="1"/>
    <col min="13828" max="13831" width="6.5703125" style="62" customWidth="1"/>
    <col min="13832" max="13832" width="5.42578125" style="62" customWidth="1"/>
    <col min="13833" max="13833" width="6.5703125" style="62" customWidth="1"/>
    <col min="13834" max="13834" width="6.85546875" style="62" customWidth="1"/>
    <col min="13835" max="13835" width="6.5703125" style="62" customWidth="1"/>
    <col min="13836" max="13836" width="7" style="62" customWidth="1"/>
    <col min="13837" max="13837" width="6.5703125" style="62" customWidth="1"/>
    <col min="13838" max="13838" width="5.5703125" style="62" customWidth="1"/>
    <col min="13839" max="13839" width="7.5703125" style="62" customWidth="1"/>
    <col min="13840" max="13840" width="4.5703125" style="62" customWidth="1"/>
    <col min="13841" max="13841" width="6.7109375" style="62" customWidth="1"/>
    <col min="13842" max="13842" width="6.42578125" style="62" customWidth="1"/>
    <col min="13843" max="14068" width="9.140625" style="62"/>
    <col min="14069" max="14069" width="14.140625" style="62" bestFit="1" customWidth="1"/>
    <col min="14070" max="14080" width="9.140625" style="62"/>
    <col min="14081" max="14081" width="7.140625" style="62" customWidth="1"/>
    <col min="14082" max="14082" width="12" style="62" customWidth="1"/>
    <col min="14083" max="14083" width="6.28515625" style="62" customWidth="1"/>
    <col min="14084" max="14087" width="6.5703125" style="62" customWidth="1"/>
    <col min="14088" max="14088" width="5.42578125" style="62" customWidth="1"/>
    <col min="14089" max="14089" width="6.5703125" style="62" customWidth="1"/>
    <col min="14090" max="14090" width="6.85546875" style="62" customWidth="1"/>
    <col min="14091" max="14091" width="6.5703125" style="62" customWidth="1"/>
    <col min="14092" max="14092" width="7" style="62" customWidth="1"/>
    <col min="14093" max="14093" width="6.5703125" style="62" customWidth="1"/>
    <col min="14094" max="14094" width="5.5703125" style="62" customWidth="1"/>
    <col min="14095" max="14095" width="7.5703125" style="62" customWidth="1"/>
    <col min="14096" max="14096" width="4.5703125" style="62" customWidth="1"/>
    <col min="14097" max="14097" width="6.7109375" style="62" customWidth="1"/>
    <col min="14098" max="14098" width="6.42578125" style="62" customWidth="1"/>
    <col min="14099" max="14324" width="9.140625" style="62"/>
    <col min="14325" max="14325" width="14.140625" style="62" bestFit="1" customWidth="1"/>
    <col min="14326" max="14336" width="9.140625" style="62"/>
    <col min="14337" max="14337" width="7.140625" style="62" customWidth="1"/>
    <col min="14338" max="14338" width="12" style="62" customWidth="1"/>
    <col min="14339" max="14339" width="6.28515625" style="62" customWidth="1"/>
    <col min="14340" max="14343" width="6.5703125" style="62" customWidth="1"/>
    <col min="14344" max="14344" width="5.42578125" style="62" customWidth="1"/>
    <col min="14345" max="14345" width="6.5703125" style="62" customWidth="1"/>
    <col min="14346" max="14346" width="6.85546875" style="62" customWidth="1"/>
    <col min="14347" max="14347" width="6.5703125" style="62" customWidth="1"/>
    <col min="14348" max="14348" width="7" style="62" customWidth="1"/>
    <col min="14349" max="14349" width="6.5703125" style="62" customWidth="1"/>
    <col min="14350" max="14350" width="5.5703125" style="62" customWidth="1"/>
    <col min="14351" max="14351" width="7.5703125" style="62" customWidth="1"/>
    <col min="14352" max="14352" width="4.5703125" style="62" customWidth="1"/>
    <col min="14353" max="14353" width="6.7109375" style="62" customWidth="1"/>
    <col min="14354" max="14354" width="6.42578125" style="62" customWidth="1"/>
    <col min="14355" max="14580" width="9.140625" style="62"/>
    <col min="14581" max="14581" width="14.140625" style="62" bestFit="1" customWidth="1"/>
    <col min="14582" max="14592" width="9.140625" style="62"/>
    <col min="14593" max="14593" width="7.140625" style="62" customWidth="1"/>
    <col min="14594" max="14594" width="12" style="62" customWidth="1"/>
    <col min="14595" max="14595" width="6.28515625" style="62" customWidth="1"/>
    <col min="14596" max="14599" width="6.5703125" style="62" customWidth="1"/>
    <col min="14600" max="14600" width="5.42578125" style="62" customWidth="1"/>
    <col min="14601" max="14601" width="6.5703125" style="62" customWidth="1"/>
    <col min="14602" max="14602" width="6.85546875" style="62" customWidth="1"/>
    <col min="14603" max="14603" width="6.5703125" style="62" customWidth="1"/>
    <col min="14604" max="14604" width="7" style="62" customWidth="1"/>
    <col min="14605" max="14605" width="6.5703125" style="62" customWidth="1"/>
    <col min="14606" max="14606" width="5.5703125" style="62" customWidth="1"/>
    <col min="14607" max="14607" width="7.5703125" style="62" customWidth="1"/>
    <col min="14608" max="14608" width="4.5703125" style="62" customWidth="1"/>
    <col min="14609" max="14609" width="6.7109375" style="62" customWidth="1"/>
    <col min="14610" max="14610" width="6.42578125" style="62" customWidth="1"/>
    <col min="14611" max="14836" width="9.140625" style="62"/>
    <col min="14837" max="14837" width="14.140625" style="62" bestFit="1" customWidth="1"/>
    <col min="14838" max="14848" width="9.140625" style="62"/>
    <col min="14849" max="14849" width="7.140625" style="62" customWidth="1"/>
    <col min="14850" max="14850" width="12" style="62" customWidth="1"/>
    <col min="14851" max="14851" width="6.28515625" style="62" customWidth="1"/>
    <col min="14852" max="14855" width="6.5703125" style="62" customWidth="1"/>
    <col min="14856" max="14856" width="5.42578125" style="62" customWidth="1"/>
    <col min="14857" max="14857" width="6.5703125" style="62" customWidth="1"/>
    <col min="14858" max="14858" width="6.85546875" style="62" customWidth="1"/>
    <col min="14859" max="14859" width="6.5703125" style="62" customWidth="1"/>
    <col min="14860" max="14860" width="7" style="62" customWidth="1"/>
    <col min="14861" max="14861" width="6.5703125" style="62" customWidth="1"/>
    <col min="14862" max="14862" width="5.5703125" style="62" customWidth="1"/>
    <col min="14863" max="14863" width="7.5703125" style="62" customWidth="1"/>
    <col min="14864" max="14864" width="4.5703125" style="62" customWidth="1"/>
    <col min="14865" max="14865" width="6.7109375" style="62" customWidth="1"/>
    <col min="14866" max="14866" width="6.42578125" style="62" customWidth="1"/>
    <col min="14867" max="15092" width="9.140625" style="62"/>
    <col min="15093" max="15093" width="14.140625" style="62" bestFit="1" customWidth="1"/>
    <col min="15094" max="15104" width="9.140625" style="62"/>
    <col min="15105" max="15105" width="7.140625" style="62" customWidth="1"/>
    <col min="15106" max="15106" width="12" style="62" customWidth="1"/>
    <col min="15107" max="15107" width="6.28515625" style="62" customWidth="1"/>
    <col min="15108" max="15111" width="6.5703125" style="62" customWidth="1"/>
    <col min="15112" max="15112" width="5.42578125" style="62" customWidth="1"/>
    <col min="15113" max="15113" width="6.5703125" style="62" customWidth="1"/>
    <col min="15114" max="15114" width="6.85546875" style="62" customWidth="1"/>
    <col min="15115" max="15115" width="6.5703125" style="62" customWidth="1"/>
    <col min="15116" max="15116" width="7" style="62" customWidth="1"/>
    <col min="15117" max="15117" width="6.5703125" style="62" customWidth="1"/>
    <col min="15118" max="15118" width="5.5703125" style="62" customWidth="1"/>
    <col min="15119" max="15119" width="7.5703125" style="62" customWidth="1"/>
    <col min="15120" max="15120" width="4.5703125" style="62" customWidth="1"/>
    <col min="15121" max="15121" width="6.7109375" style="62" customWidth="1"/>
    <col min="15122" max="15122" width="6.42578125" style="62" customWidth="1"/>
    <col min="15123" max="15348" width="9.140625" style="62"/>
    <col min="15349" max="15349" width="14.140625" style="62" bestFit="1" customWidth="1"/>
    <col min="15350" max="15360" width="9.140625" style="62"/>
    <col min="15361" max="15361" width="7.140625" style="62" customWidth="1"/>
    <col min="15362" max="15362" width="12" style="62" customWidth="1"/>
    <col min="15363" max="15363" width="6.28515625" style="62" customWidth="1"/>
    <col min="15364" max="15367" width="6.5703125" style="62" customWidth="1"/>
    <col min="15368" max="15368" width="5.42578125" style="62" customWidth="1"/>
    <col min="15369" max="15369" width="6.5703125" style="62" customWidth="1"/>
    <col min="15370" max="15370" width="6.85546875" style="62" customWidth="1"/>
    <col min="15371" max="15371" width="6.5703125" style="62" customWidth="1"/>
    <col min="15372" max="15372" width="7" style="62" customWidth="1"/>
    <col min="15373" max="15373" width="6.5703125" style="62" customWidth="1"/>
    <col min="15374" max="15374" width="5.5703125" style="62" customWidth="1"/>
    <col min="15375" max="15375" width="7.5703125" style="62" customWidth="1"/>
    <col min="15376" max="15376" width="4.5703125" style="62" customWidth="1"/>
    <col min="15377" max="15377" width="6.7109375" style="62" customWidth="1"/>
    <col min="15378" max="15378" width="6.42578125" style="62" customWidth="1"/>
    <col min="15379" max="15604" width="9.140625" style="62"/>
    <col min="15605" max="15605" width="14.140625" style="62" bestFit="1" customWidth="1"/>
    <col min="15606" max="15616" width="9.140625" style="62"/>
    <col min="15617" max="15617" width="7.140625" style="62" customWidth="1"/>
    <col min="15618" max="15618" width="12" style="62" customWidth="1"/>
    <col min="15619" max="15619" width="6.28515625" style="62" customWidth="1"/>
    <col min="15620" max="15623" width="6.5703125" style="62" customWidth="1"/>
    <col min="15624" max="15624" width="5.42578125" style="62" customWidth="1"/>
    <col min="15625" max="15625" width="6.5703125" style="62" customWidth="1"/>
    <col min="15626" max="15626" width="6.85546875" style="62" customWidth="1"/>
    <col min="15627" max="15627" width="6.5703125" style="62" customWidth="1"/>
    <col min="15628" max="15628" width="7" style="62" customWidth="1"/>
    <col min="15629" max="15629" width="6.5703125" style="62" customWidth="1"/>
    <col min="15630" max="15630" width="5.5703125" style="62" customWidth="1"/>
    <col min="15631" max="15631" width="7.5703125" style="62" customWidth="1"/>
    <col min="15632" max="15632" width="4.5703125" style="62" customWidth="1"/>
    <col min="15633" max="15633" width="6.7109375" style="62" customWidth="1"/>
    <col min="15634" max="15634" width="6.42578125" style="62" customWidth="1"/>
    <col min="15635" max="15860" width="9.140625" style="62"/>
    <col min="15861" max="15861" width="14.140625" style="62" bestFit="1" customWidth="1"/>
    <col min="15862" max="15872" width="9.140625" style="62"/>
    <col min="15873" max="15873" width="7.140625" style="62" customWidth="1"/>
    <col min="15874" max="15874" width="12" style="62" customWidth="1"/>
    <col min="15875" max="15875" width="6.28515625" style="62" customWidth="1"/>
    <col min="15876" max="15879" width="6.5703125" style="62" customWidth="1"/>
    <col min="15880" max="15880" width="5.42578125" style="62" customWidth="1"/>
    <col min="15881" max="15881" width="6.5703125" style="62" customWidth="1"/>
    <col min="15882" max="15882" width="6.85546875" style="62" customWidth="1"/>
    <col min="15883" max="15883" width="6.5703125" style="62" customWidth="1"/>
    <col min="15884" max="15884" width="7" style="62" customWidth="1"/>
    <col min="15885" max="15885" width="6.5703125" style="62" customWidth="1"/>
    <col min="15886" max="15886" width="5.5703125" style="62" customWidth="1"/>
    <col min="15887" max="15887" width="7.5703125" style="62" customWidth="1"/>
    <col min="15888" max="15888" width="4.5703125" style="62" customWidth="1"/>
    <col min="15889" max="15889" width="6.7109375" style="62" customWidth="1"/>
    <col min="15890" max="15890" width="6.42578125" style="62" customWidth="1"/>
    <col min="15891" max="16116" width="9.140625" style="62"/>
    <col min="16117" max="16117" width="14.140625" style="62" bestFit="1" customWidth="1"/>
    <col min="16118" max="16128" width="9.140625" style="62"/>
    <col min="16129" max="16129" width="7.140625" style="62" customWidth="1"/>
    <col min="16130" max="16130" width="12" style="62" customWidth="1"/>
    <col min="16131" max="16131" width="6.28515625" style="62" customWidth="1"/>
    <col min="16132" max="16135" width="6.5703125" style="62" customWidth="1"/>
    <col min="16136" max="16136" width="5.42578125" style="62" customWidth="1"/>
    <col min="16137" max="16137" width="6.5703125" style="62" customWidth="1"/>
    <col min="16138" max="16138" width="6.85546875" style="62" customWidth="1"/>
    <col min="16139" max="16139" width="6.5703125" style="62" customWidth="1"/>
    <col min="16140" max="16140" width="7" style="62" customWidth="1"/>
    <col min="16141" max="16141" width="6.5703125" style="62" customWidth="1"/>
    <col min="16142" max="16142" width="5.5703125" style="62" customWidth="1"/>
    <col min="16143" max="16143" width="7.5703125" style="62" customWidth="1"/>
    <col min="16144" max="16144" width="4.5703125" style="62" customWidth="1"/>
    <col min="16145" max="16145" width="6.7109375" style="62" customWidth="1"/>
    <col min="16146" max="16146" width="6.42578125" style="62" customWidth="1"/>
    <col min="16147" max="16372" width="9.140625" style="62"/>
    <col min="16373" max="16373" width="14.140625" style="62" bestFit="1" customWidth="1"/>
    <col min="16374" max="16384" width="9.140625" style="62"/>
  </cols>
  <sheetData>
    <row r="1" spans="1:23" ht="18" customHeight="1" thickBot="1" x14ac:dyDescent="0.3">
      <c r="A1" s="739" t="s">
        <v>370</v>
      </c>
      <c r="B1" s="739"/>
      <c r="C1" s="739"/>
      <c r="D1" s="739"/>
      <c r="E1" s="739"/>
      <c r="F1" s="739"/>
      <c r="G1" s="739"/>
      <c r="H1" s="739"/>
      <c r="I1" s="739"/>
      <c r="J1" s="739"/>
      <c r="K1" s="739"/>
      <c r="L1" s="739"/>
      <c r="M1" s="739"/>
      <c r="N1" s="739"/>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37.5" customHeight="1" x14ac:dyDescent="0.25">
      <c r="A3" s="740" t="s">
        <v>264</v>
      </c>
      <c r="B3" s="741"/>
      <c r="C3" s="741"/>
      <c r="D3" s="742"/>
      <c r="E3" s="743"/>
      <c r="F3" s="744"/>
      <c r="G3" s="744"/>
      <c r="H3" s="745"/>
      <c r="I3" s="806" t="s">
        <v>371</v>
      </c>
      <c r="J3" s="807"/>
      <c r="K3" s="807"/>
      <c r="L3" s="807"/>
      <c r="M3" s="807"/>
      <c r="N3" s="807"/>
    </row>
    <row r="4" spans="1:23" s="64" customFormat="1" ht="12.75" customHeight="1" x14ac:dyDescent="0.25">
      <c r="A4" s="753" t="s">
        <v>265</v>
      </c>
      <c r="B4" s="754"/>
      <c r="C4" s="754"/>
      <c r="D4" s="755"/>
      <c r="E4" s="759"/>
      <c r="F4" s="760"/>
      <c r="G4" s="760"/>
      <c r="H4" s="760"/>
      <c r="I4" s="808" t="s">
        <v>372</v>
      </c>
      <c r="J4" s="809"/>
      <c r="K4" s="809"/>
      <c r="L4" s="810"/>
      <c r="M4" s="810"/>
      <c r="N4" s="811"/>
    </row>
    <row r="5" spans="1:23" s="64" customFormat="1" ht="21.75" customHeight="1" x14ac:dyDescent="0.25">
      <c r="A5" s="756"/>
      <c r="B5" s="757"/>
      <c r="C5" s="757"/>
      <c r="D5" s="758"/>
      <c r="E5" s="760"/>
      <c r="F5" s="760"/>
      <c r="G5" s="760"/>
      <c r="H5" s="760"/>
      <c r="I5" s="812"/>
      <c r="J5" s="813"/>
      <c r="K5" s="813"/>
      <c r="L5" s="813"/>
      <c r="M5" s="813"/>
      <c r="N5" s="814"/>
    </row>
    <row r="6" spans="1:23" s="64" customFormat="1" ht="21.75" customHeight="1" x14ac:dyDescent="0.25">
      <c r="A6" s="768" t="s">
        <v>266</v>
      </c>
      <c r="B6" s="769"/>
      <c r="C6" s="769"/>
      <c r="D6" s="770"/>
      <c r="E6" s="774" t="s">
        <v>393</v>
      </c>
      <c r="F6" s="774"/>
      <c r="G6" s="774"/>
      <c r="H6" s="775"/>
      <c r="I6" s="820" t="s">
        <v>267</v>
      </c>
      <c r="J6" s="820"/>
      <c r="K6" s="820"/>
      <c r="L6" s="820"/>
      <c r="M6" s="820"/>
      <c r="N6" s="820"/>
    </row>
    <row r="7" spans="1:23" s="64" customFormat="1" ht="27" customHeight="1" x14ac:dyDescent="0.25">
      <c r="A7" s="771"/>
      <c r="B7" s="772"/>
      <c r="C7" s="772"/>
      <c r="D7" s="773"/>
      <c r="E7" s="776"/>
      <c r="F7" s="776"/>
      <c r="G7" s="776"/>
      <c r="H7" s="777"/>
      <c r="I7" s="821">
        <v>2020</v>
      </c>
      <c r="J7" s="822"/>
      <c r="K7" s="823">
        <v>2021</v>
      </c>
      <c r="L7" s="823"/>
      <c r="M7" s="823">
        <v>2022</v>
      </c>
      <c r="N7" s="823"/>
    </row>
    <row r="8" spans="1:23" s="64" customFormat="1" ht="31.5" customHeight="1" x14ac:dyDescent="0.25">
      <c r="A8" s="747" t="s">
        <v>268</v>
      </c>
      <c r="B8" s="748"/>
      <c r="C8" s="748"/>
      <c r="D8" s="749"/>
      <c r="E8" s="815"/>
      <c r="F8" s="815"/>
      <c r="G8" s="815"/>
      <c r="H8" s="816"/>
      <c r="I8" s="817" t="s">
        <v>269</v>
      </c>
      <c r="J8" s="818"/>
      <c r="K8" s="819" t="s">
        <v>269</v>
      </c>
      <c r="L8" s="819"/>
      <c r="M8" s="819" t="s">
        <v>269</v>
      </c>
      <c r="N8" s="819"/>
    </row>
    <row r="9" spans="1:23" ht="45.75" customHeight="1" x14ac:dyDescent="0.25">
      <c r="A9" s="801" t="s">
        <v>270</v>
      </c>
      <c r="B9" s="802"/>
      <c r="C9" s="803" t="s">
        <v>392</v>
      </c>
      <c r="D9" s="804"/>
      <c r="E9" s="804"/>
      <c r="F9" s="804"/>
      <c r="G9" s="804"/>
      <c r="H9" s="804"/>
      <c r="I9" s="804"/>
      <c r="J9" s="804"/>
      <c r="K9" s="804"/>
      <c r="L9" s="804"/>
      <c r="M9" s="804"/>
      <c r="N9" s="805"/>
      <c r="R9" s="65"/>
    </row>
    <row r="10" spans="1:23" ht="38.25" hidden="1" customHeight="1" x14ac:dyDescent="0.25">
      <c r="A10" s="801"/>
      <c r="B10" s="802"/>
      <c r="C10" s="803"/>
      <c r="D10" s="824"/>
      <c r="E10" s="824"/>
      <c r="F10" s="824"/>
      <c r="G10" s="824"/>
      <c r="H10" s="824"/>
      <c r="I10" s="824"/>
      <c r="J10" s="824"/>
      <c r="K10" s="824"/>
      <c r="L10" s="824"/>
      <c r="M10" s="824"/>
      <c r="N10" s="825"/>
      <c r="R10" s="65"/>
    </row>
    <row r="11" spans="1:23" ht="19.5" customHeight="1" x14ac:dyDescent="0.25">
      <c r="A11" s="782" t="s">
        <v>271</v>
      </c>
      <c r="B11" s="783"/>
      <c r="C11" s="788" t="s">
        <v>425</v>
      </c>
      <c r="D11" s="789"/>
      <c r="E11" s="789"/>
      <c r="F11" s="789"/>
      <c r="G11" s="789"/>
      <c r="H11" s="789"/>
      <c r="I11" s="789"/>
      <c r="J11" s="789"/>
      <c r="K11" s="789"/>
      <c r="L11" s="789"/>
      <c r="M11" s="789"/>
      <c r="N11" s="790"/>
    </row>
    <row r="12" spans="1:23" ht="19.5" customHeight="1" x14ac:dyDescent="0.25">
      <c r="A12" s="784"/>
      <c r="B12" s="785"/>
      <c r="C12" s="791"/>
      <c r="D12" s="792"/>
      <c r="E12" s="792"/>
      <c r="F12" s="792"/>
      <c r="G12" s="792"/>
      <c r="H12" s="792"/>
      <c r="I12" s="792"/>
      <c r="J12" s="792"/>
      <c r="K12" s="792"/>
      <c r="L12" s="792"/>
      <c r="M12" s="792"/>
      <c r="N12" s="793"/>
    </row>
    <row r="13" spans="1:23" ht="22.5" customHeight="1" x14ac:dyDescent="0.25">
      <c r="A13" s="784"/>
      <c r="B13" s="785"/>
      <c r="C13" s="791"/>
      <c r="D13" s="792"/>
      <c r="E13" s="792"/>
      <c r="F13" s="792"/>
      <c r="G13" s="792"/>
      <c r="H13" s="792"/>
      <c r="I13" s="792"/>
      <c r="J13" s="792"/>
      <c r="K13" s="792"/>
      <c r="L13" s="792"/>
      <c r="M13" s="792"/>
      <c r="N13" s="793"/>
    </row>
    <row r="14" spans="1:23" ht="85.5" customHeight="1" x14ac:dyDescent="0.25">
      <c r="A14" s="784"/>
      <c r="B14" s="785"/>
      <c r="C14" s="791"/>
      <c r="D14" s="792"/>
      <c r="E14" s="792"/>
      <c r="F14" s="792"/>
      <c r="G14" s="792"/>
      <c r="H14" s="792"/>
      <c r="I14" s="792"/>
      <c r="J14" s="792"/>
      <c r="K14" s="792"/>
      <c r="L14" s="792"/>
      <c r="M14" s="792"/>
      <c r="N14" s="793"/>
    </row>
    <row r="15" spans="1:23" ht="18.75" hidden="1" customHeight="1" x14ac:dyDescent="0.25">
      <c r="A15" s="784"/>
      <c r="B15" s="785"/>
      <c r="C15" s="791"/>
      <c r="D15" s="792"/>
      <c r="E15" s="792"/>
      <c r="F15" s="792"/>
      <c r="G15" s="792"/>
      <c r="H15" s="792"/>
      <c r="I15" s="792"/>
      <c r="J15" s="792"/>
      <c r="K15" s="792"/>
      <c r="L15" s="792"/>
      <c r="M15" s="792"/>
      <c r="N15" s="793"/>
    </row>
    <row r="16" spans="1:23" ht="16.5" hidden="1" customHeight="1" x14ac:dyDescent="0.25">
      <c r="A16" s="784"/>
      <c r="B16" s="785"/>
      <c r="C16" s="791"/>
      <c r="D16" s="792"/>
      <c r="E16" s="792"/>
      <c r="F16" s="792"/>
      <c r="G16" s="792"/>
      <c r="H16" s="792"/>
      <c r="I16" s="792"/>
      <c r="J16" s="792"/>
      <c r="K16" s="792"/>
      <c r="L16" s="792"/>
      <c r="M16" s="792"/>
      <c r="N16" s="793"/>
    </row>
    <row r="17" spans="1:166" ht="23.25" hidden="1" customHeight="1" x14ac:dyDescent="0.25">
      <c r="A17" s="784"/>
      <c r="B17" s="785"/>
      <c r="C17" s="791"/>
      <c r="D17" s="792"/>
      <c r="E17" s="792"/>
      <c r="F17" s="792"/>
      <c r="G17" s="792"/>
      <c r="H17" s="792"/>
      <c r="I17" s="792"/>
      <c r="J17" s="792"/>
      <c r="K17" s="792"/>
      <c r="L17" s="792"/>
      <c r="M17" s="792"/>
      <c r="N17" s="793"/>
    </row>
    <row r="18" spans="1:166" ht="20.25" hidden="1" customHeight="1" x14ac:dyDescent="0.25">
      <c r="A18" s="784"/>
      <c r="B18" s="785"/>
      <c r="C18" s="791"/>
      <c r="D18" s="792"/>
      <c r="E18" s="792"/>
      <c r="F18" s="792"/>
      <c r="G18" s="792"/>
      <c r="H18" s="792"/>
      <c r="I18" s="792"/>
      <c r="J18" s="792"/>
      <c r="K18" s="792"/>
      <c r="L18" s="792"/>
      <c r="M18" s="792"/>
      <c r="N18" s="793"/>
    </row>
    <row r="19" spans="1:166" ht="13.5" hidden="1" customHeight="1" x14ac:dyDescent="0.25">
      <c r="A19" s="784"/>
      <c r="B19" s="785"/>
      <c r="C19" s="791"/>
      <c r="D19" s="792"/>
      <c r="E19" s="792"/>
      <c r="F19" s="792"/>
      <c r="G19" s="792"/>
      <c r="H19" s="792"/>
      <c r="I19" s="792"/>
      <c r="J19" s="792"/>
      <c r="K19" s="792"/>
      <c r="L19" s="792"/>
      <c r="M19" s="792"/>
      <c r="N19" s="793"/>
    </row>
    <row r="20" spans="1:166" ht="13.5" hidden="1" customHeight="1" x14ac:dyDescent="0.25">
      <c r="A20" s="784"/>
      <c r="B20" s="785"/>
      <c r="C20" s="791"/>
      <c r="D20" s="792"/>
      <c r="E20" s="792"/>
      <c r="F20" s="792"/>
      <c r="G20" s="792"/>
      <c r="H20" s="792"/>
      <c r="I20" s="792"/>
      <c r="J20" s="792"/>
      <c r="K20" s="792"/>
      <c r="L20" s="792"/>
      <c r="M20" s="792"/>
      <c r="N20" s="793"/>
    </row>
    <row r="21" spans="1:166" ht="13.5" hidden="1" customHeight="1" x14ac:dyDescent="0.25">
      <c r="A21" s="784"/>
      <c r="B21" s="785"/>
      <c r="C21" s="791"/>
      <c r="D21" s="792"/>
      <c r="E21" s="792"/>
      <c r="F21" s="792"/>
      <c r="G21" s="792"/>
      <c r="H21" s="792"/>
      <c r="I21" s="792"/>
      <c r="J21" s="792"/>
      <c r="K21" s="792"/>
      <c r="L21" s="792"/>
      <c r="M21" s="792"/>
      <c r="N21" s="793"/>
    </row>
    <row r="22" spans="1:166" ht="13.5" hidden="1" customHeight="1" x14ac:dyDescent="0.25">
      <c r="A22" s="784"/>
      <c r="B22" s="785"/>
      <c r="C22" s="791"/>
      <c r="D22" s="792"/>
      <c r="E22" s="792"/>
      <c r="F22" s="792"/>
      <c r="G22" s="792"/>
      <c r="H22" s="792"/>
      <c r="I22" s="792"/>
      <c r="J22" s="792"/>
      <c r="K22" s="792"/>
      <c r="L22" s="792"/>
      <c r="M22" s="792"/>
      <c r="N22" s="793"/>
    </row>
    <row r="23" spans="1:166" ht="13.5" hidden="1" customHeight="1" x14ac:dyDescent="0.25">
      <c r="A23" s="786"/>
      <c r="B23" s="787"/>
      <c r="C23" s="794"/>
      <c r="D23" s="795"/>
      <c r="E23" s="795"/>
      <c r="F23" s="795"/>
      <c r="G23" s="795"/>
      <c r="H23" s="795"/>
      <c r="I23" s="795"/>
      <c r="J23" s="795"/>
      <c r="K23" s="795"/>
      <c r="L23" s="795"/>
      <c r="M23" s="795"/>
      <c r="N23" s="796"/>
    </row>
    <row r="24" spans="1:166" ht="18.75" customHeight="1" x14ac:dyDescent="0.25">
      <c r="A24" s="714" t="s">
        <v>272</v>
      </c>
      <c r="B24" s="797"/>
      <c r="C24" s="797"/>
      <c r="D24" s="797"/>
      <c r="E24" s="797"/>
      <c r="F24" s="797"/>
      <c r="G24" s="797"/>
      <c r="H24" s="797"/>
      <c r="I24" s="797"/>
      <c r="J24" s="797"/>
      <c r="K24" s="797"/>
      <c r="L24" s="797"/>
      <c r="M24" s="797"/>
      <c r="N24" s="715"/>
      <c r="R24" s="292"/>
      <c r="S24" s="292"/>
      <c r="T24" s="292"/>
      <c r="U24" s="292"/>
      <c r="V24" s="292"/>
      <c r="W24" s="292"/>
      <c r="X24" s="292"/>
      <c r="Y24" s="292"/>
      <c r="Z24" s="292"/>
      <c r="AA24" s="292"/>
      <c r="AB24" s="292"/>
      <c r="AC24" s="292"/>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27" customHeight="1" x14ac:dyDescent="0.25">
      <c r="A25" s="68">
        <v>1</v>
      </c>
      <c r="B25" s="735"/>
      <c r="C25" s="736"/>
      <c r="D25" s="736"/>
      <c r="E25" s="736"/>
      <c r="F25" s="736"/>
      <c r="G25" s="737"/>
      <c r="H25" s="68">
        <v>6</v>
      </c>
      <c r="I25" s="798"/>
      <c r="J25" s="799"/>
      <c r="K25" s="799"/>
      <c r="L25" s="799"/>
      <c r="M25" s="799"/>
      <c r="N25" s="800"/>
      <c r="R25" s="292"/>
      <c r="S25" s="292"/>
      <c r="T25" s="292"/>
      <c r="U25" s="292"/>
      <c r="V25" s="292"/>
      <c r="W25" s="292"/>
      <c r="X25" s="292"/>
      <c r="Y25" s="292"/>
      <c r="Z25" s="292"/>
      <c r="AA25" s="292"/>
      <c r="AB25" s="292"/>
      <c r="AC25" s="292"/>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27" customHeight="1" x14ac:dyDescent="0.25">
      <c r="A26" s="68">
        <v>2</v>
      </c>
      <c r="B26" s="735"/>
      <c r="C26" s="736"/>
      <c r="D26" s="736"/>
      <c r="E26" s="736"/>
      <c r="F26" s="736"/>
      <c r="G26" s="737"/>
      <c r="H26" s="68">
        <v>7</v>
      </c>
      <c r="I26" s="735"/>
      <c r="J26" s="736"/>
      <c r="K26" s="736"/>
      <c r="L26" s="736"/>
      <c r="M26" s="736"/>
      <c r="N26" s="737"/>
      <c r="R26" s="292"/>
      <c r="S26" s="292"/>
      <c r="T26" s="292"/>
      <c r="U26" s="292"/>
      <c r="V26" s="292"/>
      <c r="W26" s="292"/>
      <c r="X26" s="292"/>
      <c r="Y26" s="292"/>
      <c r="Z26" s="292"/>
      <c r="AA26" s="292"/>
      <c r="AB26" s="292"/>
      <c r="AC26" s="292"/>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26.25" customHeight="1" x14ac:dyDescent="0.25">
      <c r="A27" s="68">
        <v>3</v>
      </c>
      <c r="B27" s="735"/>
      <c r="C27" s="736"/>
      <c r="D27" s="736"/>
      <c r="E27" s="736"/>
      <c r="F27" s="736"/>
      <c r="G27" s="737"/>
      <c r="H27" s="68">
        <v>8</v>
      </c>
      <c r="I27" s="735"/>
      <c r="J27" s="736"/>
      <c r="K27" s="736"/>
      <c r="L27" s="736"/>
      <c r="M27" s="736"/>
      <c r="N27" s="737"/>
      <c r="R27" s="292"/>
      <c r="S27" s="292"/>
      <c r="T27" s="292"/>
      <c r="U27" s="292"/>
      <c r="V27" s="292"/>
      <c r="W27" s="292"/>
      <c r="X27" s="292"/>
      <c r="Y27" s="292"/>
      <c r="Z27" s="292"/>
      <c r="AA27" s="292"/>
      <c r="AB27" s="292"/>
      <c r="AC27" s="292"/>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row>
    <row r="28" spans="1:166" ht="33.75" customHeight="1" x14ac:dyDescent="0.25">
      <c r="A28" s="68">
        <v>4</v>
      </c>
      <c r="B28" s="735"/>
      <c r="C28" s="736"/>
      <c r="D28" s="736"/>
      <c r="E28" s="736"/>
      <c r="F28" s="736"/>
      <c r="G28" s="737"/>
      <c r="H28" s="68">
        <v>9</v>
      </c>
      <c r="I28" s="735"/>
      <c r="J28" s="736"/>
      <c r="K28" s="736"/>
      <c r="L28" s="736"/>
      <c r="M28" s="736"/>
      <c r="N28" s="737"/>
    </row>
    <row r="29" spans="1:166" ht="34.5" customHeight="1" x14ac:dyDescent="0.25">
      <c r="A29" s="68">
        <v>5</v>
      </c>
      <c r="B29" s="735"/>
      <c r="C29" s="736"/>
      <c r="D29" s="736"/>
      <c r="E29" s="736"/>
      <c r="F29" s="736"/>
      <c r="G29" s="737"/>
      <c r="H29" s="68">
        <v>10</v>
      </c>
      <c r="I29" s="738"/>
      <c r="J29" s="738"/>
      <c r="K29" s="738"/>
      <c r="L29" s="738"/>
      <c r="M29" s="738"/>
      <c r="N29" s="738"/>
    </row>
    <row r="30" spans="1:166" x14ac:dyDescent="0.25">
      <c r="A30" s="826" t="s">
        <v>373</v>
      </c>
      <c r="B30" s="827"/>
      <c r="C30" s="827"/>
      <c r="D30" s="827"/>
      <c r="E30" s="827"/>
      <c r="F30" s="827"/>
      <c r="G30" s="827"/>
      <c r="H30" s="827"/>
      <c r="I30" s="827"/>
      <c r="J30" s="827"/>
      <c r="K30" s="827"/>
      <c r="L30" s="827"/>
      <c r="M30" s="827"/>
      <c r="N30" s="828"/>
      <c r="O30" s="293"/>
      <c r="P30" s="293"/>
      <c r="Q30" s="293"/>
      <c r="R30" s="294"/>
    </row>
    <row r="31" spans="1:166" ht="35.25" customHeight="1" x14ac:dyDescent="0.25">
      <c r="A31" s="711" t="s">
        <v>273</v>
      </c>
      <c r="B31" s="712"/>
      <c r="C31" s="712"/>
      <c r="D31" s="712"/>
      <c r="E31" s="712"/>
      <c r="F31" s="712"/>
      <c r="G31" s="712"/>
      <c r="H31" s="713"/>
      <c r="I31" s="714" t="s">
        <v>367</v>
      </c>
      <c r="J31" s="715"/>
      <c r="K31" s="716" t="s">
        <v>368</v>
      </c>
      <c r="L31" s="716"/>
      <c r="M31" s="717" t="s">
        <v>274</v>
      </c>
      <c r="N31" s="717"/>
      <c r="O31" s="717">
        <v>2021</v>
      </c>
      <c r="P31" s="717"/>
      <c r="Q31" s="717">
        <v>2022</v>
      </c>
      <c r="R31" s="717"/>
    </row>
    <row r="32" spans="1:166" x14ac:dyDescent="0.25">
      <c r="A32" s="718"/>
      <c r="B32" s="719"/>
      <c r="C32" s="719"/>
      <c r="D32" s="719"/>
      <c r="E32" s="719"/>
      <c r="F32" s="719"/>
      <c r="G32" s="719"/>
      <c r="H32" s="720"/>
      <c r="I32" s="699"/>
      <c r="J32" s="699"/>
      <c r="K32" s="699"/>
      <c r="L32" s="699"/>
      <c r="M32" s="700"/>
      <c r="N32" s="700"/>
      <c r="O32" s="699"/>
      <c r="P32" s="699"/>
      <c r="Q32" s="700"/>
      <c r="R32" s="700"/>
    </row>
    <row r="33" spans="1:18" x14ac:dyDescent="0.25">
      <c r="A33" s="718"/>
      <c r="B33" s="719"/>
      <c r="C33" s="719"/>
      <c r="D33" s="719"/>
      <c r="E33" s="719"/>
      <c r="F33" s="719"/>
      <c r="G33" s="719"/>
      <c r="H33" s="720"/>
      <c r="I33" s="699"/>
      <c r="J33" s="699"/>
      <c r="K33" s="699"/>
      <c r="L33" s="699"/>
      <c r="M33" s="700"/>
      <c r="N33" s="700"/>
      <c r="O33" s="699"/>
      <c r="P33" s="699"/>
      <c r="Q33" s="699"/>
      <c r="R33" s="699"/>
    </row>
    <row r="34" spans="1:18" s="295" customFormat="1" x14ac:dyDescent="0.25">
      <c r="A34" s="718"/>
      <c r="B34" s="719"/>
      <c r="C34" s="719"/>
      <c r="D34" s="719"/>
      <c r="E34" s="719"/>
      <c r="F34" s="719"/>
      <c r="G34" s="719"/>
      <c r="H34" s="720"/>
      <c r="I34" s="699"/>
      <c r="J34" s="699"/>
      <c r="K34" s="699"/>
      <c r="L34" s="699"/>
      <c r="M34" s="700"/>
      <c r="N34" s="700"/>
      <c r="O34" s="699"/>
      <c r="P34" s="699"/>
      <c r="Q34" s="699"/>
      <c r="R34" s="699"/>
    </row>
    <row r="35" spans="1:18" ht="23.25" customHeight="1" x14ac:dyDescent="0.25">
      <c r="A35" s="711" t="s">
        <v>275</v>
      </c>
      <c r="B35" s="712"/>
      <c r="C35" s="712"/>
      <c r="D35" s="712"/>
      <c r="E35" s="712"/>
      <c r="F35" s="712"/>
      <c r="G35" s="712"/>
      <c r="H35" s="713"/>
      <c r="I35" s="714" t="s">
        <v>367</v>
      </c>
      <c r="J35" s="715"/>
      <c r="K35" s="716" t="s">
        <v>368</v>
      </c>
      <c r="L35" s="716"/>
      <c r="M35" s="717" t="s">
        <v>274</v>
      </c>
      <c r="N35" s="717"/>
      <c r="O35" s="717">
        <v>2021</v>
      </c>
      <c r="P35" s="717"/>
      <c r="Q35" s="717">
        <v>2022</v>
      </c>
      <c r="R35" s="717"/>
    </row>
    <row r="36" spans="1:18" ht="33" customHeight="1" x14ac:dyDescent="0.25">
      <c r="A36" s="718" t="s">
        <v>386</v>
      </c>
      <c r="B36" s="719"/>
      <c r="C36" s="719"/>
      <c r="D36" s="719"/>
      <c r="E36" s="719"/>
      <c r="F36" s="719"/>
      <c r="G36" s="719"/>
      <c r="H36" s="720"/>
      <c r="I36" s="829" t="s">
        <v>414</v>
      </c>
      <c r="J36" s="830"/>
      <c r="K36" s="722"/>
      <c r="L36" s="699"/>
      <c r="M36" s="700"/>
      <c r="N36" s="700"/>
      <c r="O36" s="722"/>
      <c r="P36" s="699"/>
      <c r="Q36" s="722"/>
      <c r="R36" s="699"/>
    </row>
    <row r="37" spans="1:18" ht="21.75" customHeight="1" x14ac:dyDescent="0.25">
      <c r="A37" s="718" t="s">
        <v>387</v>
      </c>
      <c r="B37" s="719"/>
      <c r="C37" s="719"/>
      <c r="D37" s="719"/>
      <c r="E37" s="719"/>
      <c r="F37" s="719"/>
      <c r="G37" s="719"/>
      <c r="H37" s="720"/>
      <c r="I37" s="829" t="s">
        <v>415</v>
      </c>
      <c r="J37" s="830"/>
      <c r="K37" s="722"/>
      <c r="L37" s="699"/>
      <c r="M37" s="700"/>
      <c r="N37" s="700"/>
      <c r="O37" s="722"/>
      <c r="P37" s="699"/>
      <c r="Q37" s="722"/>
      <c r="R37" s="699"/>
    </row>
    <row r="38" spans="1:18" ht="21.75" customHeight="1" x14ac:dyDescent="0.25">
      <c r="A38" s="718" t="s">
        <v>388</v>
      </c>
      <c r="B38" s="719"/>
      <c r="C38" s="719"/>
      <c r="D38" s="719"/>
      <c r="E38" s="719"/>
      <c r="F38" s="719"/>
      <c r="G38" s="719"/>
      <c r="H38" s="720"/>
      <c r="I38" s="829" t="s">
        <v>416</v>
      </c>
      <c r="J38" s="830"/>
      <c r="K38" s="722"/>
      <c r="L38" s="699"/>
      <c r="M38" s="700"/>
      <c r="N38" s="700"/>
      <c r="O38" s="722"/>
      <c r="P38" s="699"/>
      <c r="Q38" s="722"/>
      <c r="R38" s="699"/>
    </row>
    <row r="39" spans="1:18" x14ac:dyDescent="0.25">
      <c r="A39" s="718" t="s">
        <v>411</v>
      </c>
      <c r="B39" s="719"/>
      <c r="C39" s="719"/>
      <c r="D39" s="719"/>
      <c r="E39" s="719"/>
      <c r="F39" s="719"/>
      <c r="G39" s="719"/>
      <c r="H39" s="720"/>
      <c r="I39" s="831" t="s">
        <v>417</v>
      </c>
      <c r="J39" s="831"/>
      <c r="K39" s="699"/>
      <c r="L39" s="699"/>
      <c r="M39" s="700"/>
      <c r="N39" s="700"/>
      <c r="O39" s="721"/>
      <c r="P39" s="721"/>
      <c r="Q39" s="721"/>
      <c r="R39" s="721"/>
    </row>
    <row r="40" spans="1:18" x14ac:dyDescent="0.25">
      <c r="A40" s="328" t="s">
        <v>433</v>
      </c>
      <c r="B40" s="329" t="s">
        <v>434</v>
      </c>
      <c r="C40" s="329" t="s">
        <v>435</v>
      </c>
      <c r="D40" s="329"/>
      <c r="E40" s="329"/>
      <c r="F40" s="329"/>
      <c r="G40" s="329"/>
      <c r="H40" s="330"/>
      <c r="I40" s="332" t="s">
        <v>436</v>
      </c>
      <c r="J40" s="332" t="s">
        <v>437</v>
      </c>
      <c r="K40" s="326"/>
      <c r="L40" s="326"/>
      <c r="M40" s="327"/>
      <c r="N40" s="327"/>
      <c r="O40" s="331"/>
      <c r="P40" s="331"/>
      <c r="Q40" s="331"/>
      <c r="R40" s="331"/>
    </row>
    <row r="41" spans="1:18" x14ac:dyDescent="0.25">
      <c r="A41" s="718" t="s">
        <v>426</v>
      </c>
      <c r="B41" s="719"/>
      <c r="C41" s="719"/>
      <c r="D41" s="719"/>
      <c r="E41" s="719"/>
      <c r="F41" s="719"/>
      <c r="G41" s="719"/>
      <c r="H41" s="720"/>
      <c r="I41" s="830" t="s">
        <v>427</v>
      </c>
      <c r="J41" s="830"/>
      <c r="K41" s="699"/>
      <c r="L41" s="699"/>
      <c r="M41" s="700"/>
      <c r="N41" s="700"/>
      <c r="O41" s="699"/>
      <c r="P41" s="699"/>
      <c r="Q41" s="700"/>
      <c r="R41" s="700"/>
    </row>
    <row r="42" spans="1:18" ht="27" customHeight="1" x14ac:dyDescent="0.25">
      <c r="A42" s="711" t="s">
        <v>277</v>
      </c>
      <c r="B42" s="712"/>
      <c r="C42" s="712"/>
      <c r="D42" s="712"/>
      <c r="E42" s="712"/>
      <c r="F42" s="712"/>
      <c r="G42" s="712"/>
      <c r="H42" s="713"/>
      <c r="I42" s="714" t="s">
        <v>367</v>
      </c>
      <c r="J42" s="715"/>
      <c r="K42" s="716" t="s">
        <v>368</v>
      </c>
      <c r="L42" s="716"/>
      <c r="M42" s="717" t="s">
        <v>274</v>
      </c>
      <c r="N42" s="717"/>
      <c r="O42" s="717">
        <v>2021</v>
      </c>
      <c r="P42" s="717"/>
      <c r="Q42" s="717">
        <v>2022</v>
      </c>
      <c r="R42" s="717"/>
    </row>
    <row r="43" spans="1:18" x14ac:dyDescent="0.25">
      <c r="A43" s="832"/>
      <c r="B43" s="833"/>
      <c r="C43" s="833"/>
      <c r="D43" s="833"/>
      <c r="E43" s="833"/>
      <c r="F43" s="833"/>
      <c r="G43" s="833"/>
      <c r="H43" s="834"/>
      <c r="I43" s="708"/>
      <c r="J43" s="699"/>
      <c r="K43" s="699"/>
      <c r="L43" s="699"/>
      <c r="M43" s="700"/>
      <c r="N43" s="700"/>
      <c r="O43" s="699"/>
      <c r="P43" s="699"/>
      <c r="Q43" s="700"/>
      <c r="R43" s="700"/>
    </row>
    <row r="44" spans="1:18" x14ac:dyDescent="0.25">
      <c r="A44" s="705"/>
      <c r="B44" s="706"/>
      <c r="C44" s="706"/>
      <c r="D44" s="706"/>
      <c r="E44" s="706"/>
      <c r="F44" s="706"/>
      <c r="G44" s="706"/>
      <c r="H44" s="707"/>
      <c r="I44" s="699"/>
      <c r="J44" s="699"/>
      <c r="K44" s="699"/>
      <c r="L44" s="699"/>
      <c r="M44" s="700"/>
      <c r="N44" s="700"/>
      <c r="O44" s="699"/>
      <c r="P44" s="699"/>
      <c r="Q44" s="700"/>
      <c r="R44" s="700"/>
    </row>
    <row r="46" spans="1:18" x14ac:dyDescent="0.25">
      <c r="A46" s="701" t="s">
        <v>278</v>
      </c>
      <c r="B46" s="702"/>
      <c r="C46" s="702"/>
      <c r="D46" s="702"/>
      <c r="E46" s="702"/>
      <c r="F46" s="702"/>
      <c r="G46" s="702"/>
      <c r="H46" s="702"/>
      <c r="I46" s="702"/>
      <c r="J46" s="702"/>
      <c r="K46" s="702"/>
      <c r="L46" s="702"/>
      <c r="M46" s="702"/>
      <c r="N46" s="703"/>
    </row>
    <row r="47" spans="1:18" ht="48.75" customHeight="1" x14ac:dyDescent="0.25">
      <c r="A47" s="704" t="s">
        <v>279</v>
      </c>
      <c r="B47" s="704"/>
      <c r="C47" s="69" t="s">
        <v>280</v>
      </c>
      <c r="D47" s="69" t="s">
        <v>281</v>
      </c>
      <c r="E47" s="69" t="s">
        <v>282</v>
      </c>
      <c r="F47" s="69" t="s">
        <v>283</v>
      </c>
      <c r="G47" s="69" t="s">
        <v>284</v>
      </c>
      <c r="H47" s="69" t="s">
        <v>285</v>
      </c>
      <c r="I47" s="69" t="s">
        <v>286</v>
      </c>
      <c r="J47" s="69" t="s">
        <v>287</v>
      </c>
      <c r="K47" s="69" t="s">
        <v>288</v>
      </c>
      <c r="L47" s="69" t="s">
        <v>289</v>
      </c>
      <c r="M47" s="69" t="s">
        <v>290</v>
      </c>
      <c r="N47" s="69" t="s">
        <v>291</v>
      </c>
    </row>
    <row r="48" spans="1:18" ht="12" customHeight="1" x14ac:dyDescent="0.25">
      <c r="A48" s="690">
        <f>IF(A25&gt;0,A25,"")</f>
        <v>1</v>
      </c>
      <c r="B48" s="691"/>
      <c r="C48" s="296"/>
      <c r="D48" s="70"/>
      <c r="E48" s="70"/>
      <c r="F48" s="71"/>
      <c r="G48" s="71"/>
      <c r="H48" s="323"/>
      <c r="I48" s="297"/>
      <c r="J48" s="297"/>
      <c r="K48" s="72"/>
      <c r="L48" s="70"/>
      <c r="M48" s="70"/>
      <c r="N48" s="70"/>
    </row>
    <row r="49" spans="1:15" ht="12" customHeight="1" thickBot="1" x14ac:dyDescent="0.3">
      <c r="A49" s="692"/>
      <c r="B49" s="693"/>
      <c r="C49" s="73"/>
      <c r="D49" s="73"/>
      <c r="E49" s="73"/>
      <c r="F49" s="74"/>
      <c r="G49" s="74"/>
      <c r="H49" s="74"/>
      <c r="I49" s="74"/>
      <c r="J49" s="74"/>
      <c r="K49" s="75"/>
      <c r="L49" s="76"/>
      <c r="M49" s="73"/>
      <c r="N49" s="73"/>
    </row>
    <row r="50" spans="1:15" ht="12" customHeight="1" x14ac:dyDescent="0.25">
      <c r="A50" s="690">
        <f>IF(A26&gt;0,A26,"")</f>
        <v>2</v>
      </c>
      <c r="B50" s="691"/>
      <c r="C50" s="70"/>
      <c r="D50" s="70"/>
      <c r="E50" s="70"/>
      <c r="F50" s="71"/>
      <c r="G50" s="71"/>
      <c r="H50" s="71"/>
      <c r="I50" s="71"/>
      <c r="J50" s="71"/>
      <c r="K50" s="71"/>
      <c r="L50" s="324"/>
      <c r="M50" s="70"/>
      <c r="N50" s="70"/>
    </row>
    <row r="51" spans="1:15" ht="12" customHeight="1" thickBot="1" x14ac:dyDescent="0.3">
      <c r="A51" s="692"/>
      <c r="B51" s="693"/>
      <c r="C51" s="73"/>
      <c r="D51" s="73"/>
      <c r="E51" s="73"/>
      <c r="F51" s="74"/>
      <c r="G51" s="74"/>
      <c r="H51" s="74"/>
      <c r="I51" s="74"/>
      <c r="J51" s="74"/>
      <c r="K51" s="298"/>
      <c r="L51" s="74"/>
      <c r="M51" s="74"/>
      <c r="N51" s="73"/>
    </row>
    <row r="52" spans="1:15" ht="12" customHeight="1" x14ac:dyDescent="0.25">
      <c r="A52" s="690">
        <f>IF(A27&gt;0,A27,"")</f>
        <v>3</v>
      </c>
      <c r="B52" s="691"/>
      <c r="C52" s="70"/>
      <c r="D52" s="149"/>
      <c r="E52" s="70"/>
      <c r="F52" s="71"/>
      <c r="G52" s="71"/>
      <c r="H52" s="71"/>
      <c r="I52" s="71"/>
      <c r="J52" s="71"/>
      <c r="K52" s="71"/>
      <c r="L52" s="72"/>
      <c r="M52" s="71"/>
      <c r="N52" s="324"/>
    </row>
    <row r="53" spans="1:15" ht="12" customHeight="1" thickBot="1" x14ac:dyDescent="0.3">
      <c r="A53" s="692"/>
      <c r="B53" s="693"/>
      <c r="C53" s="73"/>
      <c r="D53" s="73"/>
      <c r="E53" s="73"/>
      <c r="F53" s="74"/>
      <c r="G53" s="74"/>
      <c r="H53" s="74"/>
      <c r="I53" s="74"/>
      <c r="J53" s="74"/>
      <c r="K53" s="75"/>
      <c r="L53" s="75"/>
      <c r="M53" s="75"/>
      <c r="N53" s="73"/>
    </row>
    <row r="54" spans="1:15" ht="12" customHeight="1" x14ac:dyDescent="0.25">
      <c r="A54" s="690">
        <v>4</v>
      </c>
      <c r="B54" s="691"/>
      <c r="C54" s="324"/>
      <c r="D54" s="324"/>
      <c r="E54" s="324"/>
      <c r="F54" s="324"/>
      <c r="G54" s="324"/>
      <c r="H54" s="324"/>
      <c r="I54" s="324"/>
      <c r="J54" s="324"/>
      <c r="K54" s="324"/>
      <c r="L54" s="324"/>
      <c r="M54" s="324"/>
      <c r="N54" s="324"/>
    </row>
    <row r="55" spans="1:15" ht="12" customHeight="1" thickBot="1" x14ac:dyDescent="0.3">
      <c r="A55" s="692"/>
      <c r="B55" s="693"/>
      <c r="C55" s="73"/>
      <c r="D55" s="73"/>
      <c r="E55" s="73"/>
      <c r="F55" s="74"/>
      <c r="G55" s="74"/>
      <c r="H55" s="74"/>
      <c r="I55" s="74"/>
      <c r="J55" s="74"/>
      <c r="K55" s="74"/>
      <c r="L55" s="73"/>
      <c r="M55" s="73"/>
      <c r="N55" s="76"/>
    </row>
    <row r="56" spans="1:15" ht="12" customHeight="1" x14ac:dyDescent="0.25">
      <c r="A56" s="690">
        <v>5</v>
      </c>
      <c r="B56" s="691"/>
      <c r="C56" s="70"/>
      <c r="D56" s="70"/>
      <c r="E56" s="324"/>
      <c r="F56" s="324"/>
      <c r="G56" s="324"/>
      <c r="H56" s="324"/>
      <c r="I56" s="71"/>
      <c r="J56" s="71"/>
      <c r="K56" s="71"/>
      <c r="L56" s="333"/>
      <c r="M56" s="333"/>
      <c r="N56" s="333"/>
    </row>
    <row r="57" spans="1:15" ht="12" customHeight="1" thickBot="1" x14ac:dyDescent="0.3">
      <c r="A57" s="692"/>
      <c r="B57" s="693"/>
      <c r="C57" s="73"/>
      <c r="D57" s="73"/>
      <c r="E57" s="73"/>
      <c r="F57" s="74"/>
      <c r="G57" s="74"/>
      <c r="H57" s="74"/>
      <c r="I57" s="74"/>
      <c r="J57" s="74"/>
      <c r="K57" s="74"/>
      <c r="L57" s="73"/>
      <c r="M57" s="73"/>
      <c r="N57" s="73"/>
    </row>
    <row r="58" spans="1:15" ht="12" customHeight="1" x14ac:dyDescent="0.25">
      <c r="A58" s="690">
        <v>6</v>
      </c>
      <c r="B58" s="691"/>
      <c r="C58" s="70"/>
      <c r="D58" s="70"/>
      <c r="E58" s="70"/>
      <c r="F58" s="71"/>
      <c r="G58" s="71"/>
      <c r="H58" s="71"/>
      <c r="I58" s="71"/>
      <c r="J58" s="71"/>
      <c r="K58" s="71"/>
      <c r="L58" s="324"/>
      <c r="M58" s="324"/>
      <c r="N58" s="324"/>
    </row>
    <row r="59" spans="1:15" ht="12" customHeight="1" thickBot="1" x14ac:dyDescent="0.3">
      <c r="A59" s="692"/>
      <c r="B59" s="693"/>
      <c r="C59" s="73"/>
      <c r="D59" s="73"/>
      <c r="E59" s="73"/>
      <c r="F59" s="74"/>
      <c r="G59" s="74"/>
      <c r="H59" s="74"/>
      <c r="I59" s="74"/>
      <c r="J59" s="74"/>
      <c r="K59" s="74"/>
      <c r="L59" s="73"/>
      <c r="M59" s="73"/>
      <c r="N59" s="73"/>
    </row>
    <row r="60" spans="1:15" ht="12" customHeight="1" x14ac:dyDescent="0.25">
      <c r="A60" s="690">
        <v>7</v>
      </c>
      <c r="B60" s="691"/>
      <c r="C60" s="70"/>
      <c r="D60" s="70"/>
      <c r="E60" s="70"/>
      <c r="F60" s="71"/>
      <c r="G60" s="71"/>
      <c r="H60" s="71"/>
      <c r="I60" s="71"/>
      <c r="J60" s="71"/>
      <c r="K60" s="71"/>
      <c r="L60" s="70"/>
      <c r="M60" s="70"/>
      <c r="N60" s="70"/>
    </row>
    <row r="61" spans="1:15" ht="12" customHeight="1" thickBot="1" x14ac:dyDescent="0.3">
      <c r="A61" s="692"/>
      <c r="B61" s="693"/>
      <c r="C61" s="73"/>
      <c r="D61" s="73"/>
      <c r="E61" s="73"/>
      <c r="F61" s="74"/>
      <c r="G61" s="74"/>
      <c r="H61" s="74"/>
      <c r="I61" s="74"/>
      <c r="J61" s="74"/>
      <c r="K61" s="74"/>
      <c r="L61" s="73"/>
      <c r="M61" s="73"/>
      <c r="N61" s="73"/>
    </row>
    <row r="62" spans="1:15" ht="12" customHeight="1" x14ac:dyDescent="0.25">
      <c r="A62" s="690">
        <v>8</v>
      </c>
      <c r="B62" s="691"/>
      <c r="C62" s="70"/>
      <c r="D62" s="70"/>
      <c r="E62" s="70"/>
      <c r="F62" s="71"/>
      <c r="G62" s="71"/>
      <c r="H62" s="71"/>
      <c r="I62" s="71"/>
      <c r="J62" s="71"/>
      <c r="K62" s="71"/>
      <c r="L62" s="70"/>
      <c r="M62" s="70"/>
      <c r="N62" s="299"/>
      <c r="O62" s="77"/>
    </row>
    <row r="63" spans="1:15" ht="12" customHeight="1" thickBot="1" x14ac:dyDescent="0.3">
      <c r="A63" s="692"/>
      <c r="B63" s="693"/>
      <c r="C63" s="73"/>
      <c r="D63" s="73"/>
      <c r="E63" s="73"/>
      <c r="F63" s="74"/>
      <c r="G63" s="74"/>
      <c r="H63" s="74"/>
      <c r="I63" s="74"/>
      <c r="J63" s="74"/>
      <c r="K63" s="74"/>
      <c r="L63" s="73"/>
      <c r="M63" s="73"/>
      <c r="N63" s="73"/>
    </row>
    <row r="64" spans="1:15" ht="12" customHeight="1" x14ac:dyDescent="0.25">
      <c r="A64" s="690">
        <v>9</v>
      </c>
      <c r="B64" s="691"/>
      <c r="C64" s="70"/>
      <c r="D64" s="70"/>
      <c r="E64" s="70"/>
      <c r="F64" s="71"/>
      <c r="G64" s="71"/>
      <c r="H64" s="71"/>
      <c r="I64" s="71"/>
      <c r="J64" s="71"/>
      <c r="K64" s="71"/>
      <c r="L64" s="70"/>
      <c r="M64" s="70"/>
      <c r="N64" s="70"/>
    </row>
    <row r="65" spans="1:14" ht="12" customHeight="1" thickBot="1" x14ac:dyDescent="0.3">
      <c r="A65" s="692"/>
      <c r="B65" s="693"/>
      <c r="C65" s="73"/>
      <c r="D65" s="73"/>
      <c r="E65" s="73"/>
      <c r="F65" s="74"/>
      <c r="G65" s="74"/>
      <c r="H65" s="74"/>
      <c r="I65" s="74"/>
      <c r="J65" s="74"/>
      <c r="K65" s="74"/>
      <c r="L65" s="73"/>
      <c r="M65" s="73"/>
      <c r="N65" s="73"/>
    </row>
    <row r="66" spans="1:14" ht="12" customHeight="1" x14ac:dyDescent="0.25">
      <c r="A66" s="690">
        <v>10</v>
      </c>
      <c r="B66" s="691"/>
      <c r="C66" s="70"/>
      <c r="D66" s="70"/>
      <c r="E66" s="70"/>
      <c r="F66" s="71"/>
      <c r="G66" s="71"/>
      <c r="H66" s="71"/>
      <c r="I66" s="71"/>
      <c r="J66" s="71"/>
      <c r="K66" s="71"/>
      <c r="L66" s="70"/>
      <c r="M66" s="70"/>
      <c r="N66" s="70"/>
    </row>
    <row r="67" spans="1:14" ht="10.5" customHeight="1" thickBot="1" x14ac:dyDescent="0.3">
      <c r="A67" s="692"/>
      <c r="B67" s="693"/>
      <c r="C67" s="73"/>
      <c r="D67" s="73"/>
      <c r="E67" s="73"/>
      <c r="F67" s="73"/>
      <c r="G67" s="73"/>
      <c r="H67" s="73"/>
      <c r="I67" s="73"/>
      <c r="J67" s="74"/>
      <c r="K67" s="74"/>
      <c r="L67" s="73"/>
      <c r="M67" s="73"/>
      <c r="N67" s="73"/>
    </row>
    <row r="68" spans="1:14" ht="4.5" hidden="1" customHeight="1" x14ac:dyDescent="0.25">
      <c r="A68" s="835" t="s">
        <v>374</v>
      </c>
      <c r="B68" s="836"/>
      <c r="C68" s="836"/>
      <c r="D68" s="836"/>
      <c r="E68" s="837"/>
      <c r="F68" s="838"/>
      <c r="G68" s="839"/>
      <c r="H68" s="840" t="s">
        <v>374</v>
      </c>
      <c r="I68" s="840"/>
      <c r="J68" s="840"/>
      <c r="K68" s="840"/>
      <c r="L68" s="840"/>
      <c r="M68" s="841"/>
      <c r="N68" s="841"/>
    </row>
    <row r="69" spans="1:14" hidden="1" x14ac:dyDescent="0.25">
      <c r="A69" s="842" t="s">
        <v>375</v>
      </c>
      <c r="B69" s="843"/>
      <c r="C69" s="843"/>
      <c r="D69" s="843"/>
      <c r="E69" s="844"/>
      <c r="F69" s="838"/>
      <c r="G69" s="839"/>
      <c r="H69" s="840" t="s">
        <v>375</v>
      </c>
      <c r="I69" s="840"/>
      <c r="J69" s="840"/>
      <c r="K69" s="840"/>
      <c r="L69" s="840"/>
      <c r="M69" s="841"/>
      <c r="N69" s="841"/>
    </row>
    <row r="70" spans="1:14" hidden="1" x14ac:dyDescent="0.25">
      <c r="A70" s="300"/>
      <c r="B70" s="300"/>
      <c r="C70" s="300"/>
      <c r="D70" s="300"/>
      <c r="E70" s="300"/>
      <c r="F70" s="300"/>
      <c r="G70" s="300"/>
      <c r="H70" s="300"/>
      <c r="I70" s="300"/>
      <c r="J70" s="300"/>
      <c r="K70" s="300"/>
      <c r="L70" s="300"/>
      <c r="M70" s="300"/>
      <c r="N70" s="300"/>
    </row>
    <row r="71" spans="1:14" hidden="1" x14ac:dyDescent="0.25">
      <c r="A71" s="854" t="s">
        <v>376</v>
      </c>
      <c r="B71" s="855"/>
      <c r="C71" s="855"/>
      <c r="D71" s="855"/>
      <c r="E71" s="855"/>
      <c r="F71" s="855"/>
      <c r="G71" s="856"/>
      <c r="H71" s="857" t="s">
        <v>376</v>
      </c>
      <c r="I71" s="857"/>
      <c r="J71" s="857"/>
      <c r="K71" s="857"/>
      <c r="L71" s="857"/>
      <c r="M71" s="857"/>
      <c r="N71" s="857"/>
    </row>
    <row r="72" spans="1:14" hidden="1" x14ac:dyDescent="0.25">
      <c r="A72" s="840" t="s">
        <v>377</v>
      </c>
      <c r="B72" s="840"/>
      <c r="C72" s="845"/>
      <c r="D72" s="846"/>
      <c r="E72" s="846"/>
      <c r="F72" s="846"/>
      <c r="G72" s="847"/>
      <c r="H72" s="840" t="s">
        <v>378</v>
      </c>
      <c r="I72" s="840"/>
      <c r="J72" s="845"/>
      <c r="K72" s="846"/>
      <c r="L72" s="846"/>
      <c r="M72" s="846"/>
      <c r="N72" s="847"/>
    </row>
    <row r="73" spans="1:14" hidden="1" x14ac:dyDescent="0.25">
      <c r="A73" s="840"/>
      <c r="B73" s="840"/>
      <c r="C73" s="848"/>
      <c r="D73" s="849"/>
      <c r="E73" s="849"/>
      <c r="F73" s="849"/>
      <c r="G73" s="850"/>
      <c r="H73" s="840"/>
      <c r="I73" s="840"/>
      <c r="J73" s="848"/>
      <c r="K73" s="849"/>
      <c r="L73" s="849"/>
      <c r="M73" s="849"/>
      <c r="N73" s="850"/>
    </row>
    <row r="74" spans="1:14" hidden="1" x14ac:dyDescent="0.25">
      <c r="A74" s="840"/>
      <c r="B74" s="840"/>
      <c r="C74" s="851"/>
      <c r="D74" s="852"/>
      <c r="E74" s="852"/>
      <c r="F74" s="852"/>
      <c r="G74" s="853"/>
      <c r="H74" s="840"/>
      <c r="I74" s="840"/>
      <c r="J74" s="851"/>
      <c r="K74" s="852"/>
      <c r="L74" s="852"/>
      <c r="M74" s="852"/>
      <c r="N74" s="853"/>
    </row>
    <row r="75" spans="1:14" hidden="1" x14ac:dyDescent="0.25">
      <c r="A75" s="840" t="s">
        <v>379</v>
      </c>
      <c r="B75" s="840"/>
      <c r="C75" s="845"/>
      <c r="D75" s="846"/>
      <c r="E75" s="846"/>
      <c r="F75" s="846"/>
      <c r="G75" s="847"/>
      <c r="H75" s="840" t="s">
        <v>379</v>
      </c>
      <c r="I75" s="840"/>
      <c r="J75" s="845"/>
      <c r="K75" s="846"/>
      <c r="L75" s="846"/>
      <c r="M75" s="846"/>
      <c r="N75" s="847"/>
    </row>
    <row r="76" spans="1:14" hidden="1" x14ac:dyDescent="0.25">
      <c r="A76" s="840"/>
      <c r="B76" s="840"/>
      <c r="C76" s="848"/>
      <c r="D76" s="849"/>
      <c r="E76" s="849"/>
      <c r="F76" s="849"/>
      <c r="G76" s="850"/>
      <c r="H76" s="840"/>
      <c r="I76" s="840"/>
      <c r="J76" s="848"/>
      <c r="K76" s="849"/>
      <c r="L76" s="849"/>
      <c r="M76" s="849"/>
      <c r="N76" s="850"/>
    </row>
    <row r="77" spans="1:14" hidden="1" x14ac:dyDescent="0.25">
      <c r="A77" s="840"/>
      <c r="B77" s="840"/>
      <c r="C77" s="851"/>
      <c r="D77" s="852"/>
      <c r="E77" s="852"/>
      <c r="F77" s="852"/>
      <c r="G77" s="853"/>
      <c r="H77" s="840"/>
      <c r="I77" s="840"/>
      <c r="J77" s="851"/>
      <c r="K77" s="852"/>
      <c r="L77" s="852"/>
      <c r="M77" s="852"/>
      <c r="N77" s="853"/>
    </row>
    <row r="78" spans="1:14" hidden="1" x14ac:dyDescent="0.25">
      <c r="A78" s="854" t="s">
        <v>380</v>
      </c>
      <c r="B78" s="855"/>
      <c r="C78" s="855"/>
      <c r="D78" s="855"/>
      <c r="E78" s="855"/>
      <c r="F78" s="855"/>
      <c r="G78" s="856"/>
      <c r="H78" s="857" t="s">
        <v>380</v>
      </c>
      <c r="I78" s="857"/>
      <c r="J78" s="857"/>
      <c r="K78" s="857"/>
      <c r="L78" s="857"/>
      <c r="M78" s="857"/>
      <c r="N78" s="857"/>
    </row>
    <row r="79" spans="1:14" hidden="1" x14ac:dyDescent="0.25">
      <c r="A79" s="840" t="s">
        <v>381</v>
      </c>
      <c r="B79" s="840"/>
      <c r="C79" s="845"/>
      <c r="D79" s="846"/>
      <c r="E79" s="846"/>
      <c r="F79" s="846"/>
      <c r="G79" s="847"/>
      <c r="H79" s="840" t="s">
        <v>382</v>
      </c>
      <c r="I79" s="840"/>
      <c r="J79" s="845"/>
      <c r="K79" s="846"/>
      <c r="L79" s="846"/>
      <c r="M79" s="846"/>
      <c r="N79" s="847"/>
    </row>
    <row r="80" spans="1:14" hidden="1" x14ac:dyDescent="0.25">
      <c r="A80" s="840"/>
      <c r="B80" s="840"/>
      <c r="C80" s="848"/>
      <c r="D80" s="849"/>
      <c r="E80" s="849"/>
      <c r="F80" s="849"/>
      <c r="G80" s="850"/>
      <c r="H80" s="840"/>
      <c r="I80" s="840"/>
      <c r="J80" s="848"/>
      <c r="K80" s="849"/>
      <c r="L80" s="849"/>
      <c r="M80" s="849"/>
      <c r="N80" s="850"/>
    </row>
    <row r="81" spans="1:14" hidden="1" x14ac:dyDescent="0.25">
      <c r="A81" s="840"/>
      <c r="B81" s="840"/>
      <c r="C81" s="851"/>
      <c r="D81" s="852"/>
      <c r="E81" s="852"/>
      <c r="F81" s="852"/>
      <c r="G81" s="853"/>
      <c r="H81" s="840"/>
      <c r="I81" s="840"/>
      <c r="J81" s="851"/>
      <c r="K81" s="852"/>
      <c r="L81" s="852"/>
      <c r="M81" s="852"/>
      <c r="N81" s="853"/>
    </row>
    <row r="82" spans="1:14" hidden="1" x14ac:dyDescent="0.25">
      <c r="A82" s="840" t="s">
        <v>383</v>
      </c>
      <c r="B82" s="840"/>
      <c r="C82" s="845"/>
      <c r="D82" s="846"/>
      <c r="E82" s="846"/>
      <c r="F82" s="846"/>
      <c r="G82" s="847"/>
      <c r="H82" s="840" t="s">
        <v>383</v>
      </c>
      <c r="I82" s="840"/>
      <c r="J82" s="845"/>
      <c r="K82" s="846"/>
      <c r="L82" s="846"/>
      <c r="M82" s="846"/>
      <c r="N82" s="847"/>
    </row>
    <row r="83" spans="1:14" hidden="1" x14ac:dyDescent="0.25">
      <c r="A83" s="840"/>
      <c r="B83" s="840"/>
      <c r="C83" s="848"/>
      <c r="D83" s="849"/>
      <c r="E83" s="849"/>
      <c r="F83" s="849"/>
      <c r="G83" s="850"/>
      <c r="H83" s="840"/>
      <c r="I83" s="840"/>
      <c r="J83" s="848"/>
      <c r="K83" s="849"/>
      <c r="L83" s="849"/>
      <c r="M83" s="849"/>
      <c r="N83" s="850"/>
    </row>
    <row r="84" spans="1:14" hidden="1" x14ac:dyDescent="0.25">
      <c r="A84" s="840"/>
      <c r="B84" s="840"/>
      <c r="C84" s="851"/>
      <c r="D84" s="852"/>
      <c r="E84" s="852"/>
      <c r="F84" s="852"/>
      <c r="G84" s="853"/>
      <c r="H84" s="840"/>
      <c r="I84" s="840"/>
      <c r="J84" s="851"/>
      <c r="K84" s="852"/>
      <c r="L84" s="852"/>
      <c r="M84" s="852"/>
      <c r="N84" s="853"/>
    </row>
    <row r="85" spans="1:14" x14ac:dyDescent="0.25">
      <c r="A85" s="300"/>
      <c r="B85" s="300"/>
      <c r="C85" s="300"/>
      <c r="D85" s="300"/>
      <c r="E85" s="300"/>
      <c r="F85" s="300"/>
      <c r="G85" s="300"/>
      <c r="H85" s="300"/>
      <c r="I85" s="300"/>
      <c r="J85" s="300"/>
      <c r="K85" s="300"/>
      <c r="L85" s="300"/>
      <c r="M85" s="300"/>
      <c r="N85" s="300"/>
    </row>
    <row r="86" spans="1:14" x14ac:dyDescent="0.25">
      <c r="A86" s="854" t="s">
        <v>292</v>
      </c>
      <c r="B86" s="855"/>
      <c r="C86" s="855"/>
      <c r="D86" s="855"/>
      <c r="E86" s="855"/>
      <c r="F86" s="855"/>
      <c r="G86" s="855"/>
      <c r="H86" s="855"/>
      <c r="I86" s="855"/>
      <c r="J86" s="855"/>
      <c r="K86" s="855"/>
      <c r="L86" s="855"/>
      <c r="M86" s="855"/>
      <c r="N86" s="856"/>
    </row>
    <row r="87" spans="1:14" ht="31.5" customHeight="1" x14ac:dyDescent="0.25">
      <c r="A87" s="301" t="s">
        <v>293</v>
      </c>
      <c r="B87" s="858" t="s">
        <v>294</v>
      </c>
      <c r="C87" s="859"/>
      <c r="D87" s="859"/>
      <c r="E87" s="859"/>
      <c r="F87" s="860"/>
      <c r="G87" s="861" t="s">
        <v>295</v>
      </c>
      <c r="H87" s="861"/>
      <c r="I87" s="861" t="s">
        <v>296</v>
      </c>
      <c r="J87" s="861"/>
      <c r="K87" s="861" t="s">
        <v>297</v>
      </c>
      <c r="L87" s="861"/>
      <c r="M87" s="862" t="s">
        <v>298</v>
      </c>
      <c r="N87" s="862"/>
    </row>
    <row r="88" spans="1:14" x14ac:dyDescent="0.25">
      <c r="A88" s="302" t="s">
        <v>384</v>
      </c>
      <c r="B88" s="863" t="s">
        <v>385</v>
      </c>
      <c r="C88" s="864"/>
      <c r="D88" s="864"/>
      <c r="E88" s="864"/>
      <c r="F88" s="839"/>
      <c r="G88" s="865"/>
      <c r="H88" s="866"/>
      <c r="I88" s="867"/>
      <c r="J88" s="867"/>
      <c r="K88" s="868"/>
      <c r="L88" s="867"/>
      <c r="M88" s="869"/>
      <c r="N88" s="869"/>
    </row>
    <row r="89" spans="1:14" x14ac:dyDescent="0.25">
      <c r="A89" s="302"/>
      <c r="B89" s="863"/>
      <c r="C89" s="864"/>
      <c r="D89" s="864"/>
      <c r="E89" s="864"/>
      <c r="F89" s="839"/>
      <c r="G89" s="865"/>
      <c r="H89" s="866"/>
      <c r="I89" s="867"/>
      <c r="J89" s="867"/>
      <c r="K89" s="868"/>
      <c r="L89" s="867"/>
      <c r="M89" s="869"/>
      <c r="N89" s="869"/>
    </row>
    <row r="90" spans="1:14" x14ac:dyDescent="0.25">
      <c r="A90" s="302" t="s">
        <v>423</v>
      </c>
      <c r="B90" s="863" t="s">
        <v>424</v>
      </c>
      <c r="C90" s="864"/>
      <c r="D90" s="864"/>
      <c r="E90" s="864"/>
      <c r="F90" s="839"/>
      <c r="G90" s="865"/>
      <c r="H90" s="866"/>
      <c r="I90" s="867"/>
      <c r="J90" s="867"/>
      <c r="K90" s="867"/>
      <c r="L90" s="867"/>
      <c r="M90" s="869"/>
      <c r="N90" s="869"/>
    </row>
    <row r="91" spans="1:14" x14ac:dyDescent="0.25">
      <c r="A91" s="303"/>
      <c r="B91" s="838"/>
      <c r="C91" s="864"/>
      <c r="D91" s="864"/>
      <c r="E91" s="864"/>
      <c r="F91" s="839"/>
      <c r="G91" s="865"/>
      <c r="H91" s="866"/>
      <c r="I91" s="867"/>
      <c r="J91" s="867"/>
      <c r="K91" s="867"/>
      <c r="L91" s="867"/>
      <c r="M91" s="869"/>
      <c r="N91" s="869"/>
    </row>
    <row r="92" spans="1:14" x14ac:dyDescent="0.25">
      <c r="A92" s="303"/>
      <c r="B92" s="838"/>
      <c r="C92" s="864"/>
      <c r="D92" s="864"/>
      <c r="E92" s="864"/>
      <c r="F92" s="839"/>
      <c r="G92" s="865"/>
      <c r="H92" s="866"/>
      <c r="I92" s="867"/>
      <c r="J92" s="867"/>
      <c r="K92" s="867"/>
      <c r="L92" s="867"/>
      <c r="M92" s="869"/>
      <c r="N92" s="869"/>
    </row>
    <row r="93" spans="1:14" x14ac:dyDescent="0.25">
      <c r="A93" s="303"/>
      <c r="B93" s="838"/>
      <c r="C93" s="864"/>
      <c r="D93" s="864"/>
      <c r="E93" s="864"/>
      <c r="F93" s="839"/>
      <c r="G93" s="865"/>
      <c r="H93" s="866"/>
      <c r="I93" s="867"/>
      <c r="J93" s="867"/>
      <c r="K93" s="867"/>
      <c r="L93" s="867"/>
      <c r="M93" s="869"/>
      <c r="N93" s="869"/>
    </row>
    <row r="94" spans="1:14" x14ac:dyDescent="0.25">
      <c r="A94" s="303"/>
      <c r="B94" s="838"/>
      <c r="C94" s="864"/>
      <c r="D94" s="864"/>
      <c r="E94" s="864"/>
      <c r="F94" s="839"/>
      <c r="G94" s="865"/>
      <c r="H94" s="866"/>
      <c r="I94" s="867"/>
      <c r="J94" s="867"/>
      <c r="K94" s="867"/>
      <c r="L94" s="867"/>
      <c r="M94" s="869"/>
      <c r="N94" s="869"/>
    </row>
    <row r="95" spans="1:14" x14ac:dyDescent="0.25">
      <c r="A95" s="304">
        <f>COUNTA(B88:F94)</f>
        <v>2</v>
      </c>
      <c r="B95" s="870" t="s">
        <v>299</v>
      </c>
      <c r="C95" s="870"/>
      <c r="D95" s="870"/>
      <c r="E95" s="870"/>
      <c r="F95" s="870"/>
      <c r="G95" s="870"/>
      <c r="H95" s="870"/>
      <c r="I95" s="870"/>
      <c r="J95" s="870"/>
      <c r="K95" s="870"/>
      <c r="L95" s="871"/>
      <c r="M95" s="872"/>
      <c r="N95" s="872"/>
    </row>
    <row r="96" spans="1:14" x14ac:dyDescent="0.25">
      <c r="A96" s="300"/>
      <c r="B96" s="300"/>
      <c r="C96" s="300"/>
      <c r="D96" s="300"/>
      <c r="E96" s="300"/>
      <c r="F96" s="300"/>
      <c r="G96" s="300"/>
      <c r="H96" s="300"/>
      <c r="I96" s="300"/>
      <c r="J96" s="300"/>
      <c r="K96" s="300"/>
      <c r="L96" s="300"/>
      <c r="M96" s="300"/>
      <c r="N96" s="300"/>
    </row>
    <row r="97" spans="1:16" x14ac:dyDescent="0.25">
      <c r="A97" s="854" t="s">
        <v>300</v>
      </c>
      <c r="B97" s="855"/>
      <c r="C97" s="855"/>
      <c r="D97" s="855"/>
      <c r="E97" s="855"/>
      <c r="F97" s="855"/>
      <c r="G97" s="855"/>
      <c r="H97" s="855"/>
      <c r="I97" s="855"/>
      <c r="J97" s="855"/>
      <c r="K97" s="855"/>
      <c r="L97" s="855"/>
      <c r="M97" s="855"/>
      <c r="N97" s="856"/>
    </row>
    <row r="98" spans="1:16" x14ac:dyDescent="0.25">
      <c r="A98" s="842" t="s">
        <v>301</v>
      </c>
      <c r="B98" s="843"/>
      <c r="C98" s="843"/>
      <c r="D98" s="844"/>
      <c r="E98" s="842" t="s">
        <v>100</v>
      </c>
      <c r="F98" s="843"/>
      <c r="G98" s="843"/>
      <c r="H98" s="843"/>
      <c r="I98" s="843"/>
      <c r="J98" s="843"/>
      <c r="K98" s="843"/>
      <c r="L98" s="843"/>
      <c r="M98" s="873" t="s">
        <v>302</v>
      </c>
      <c r="N98" s="875"/>
    </row>
    <row r="99" spans="1:16" x14ac:dyDescent="0.25">
      <c r="A99" s="876"/>
      <c r="B99" s="877"/>
      <c r="C99" s="877"/>
      <c r="D99" s="878"/>
      <c r="E99" s="876"/>
      <c r="F99" s="877"/>
      <c r="G99" s="877"/>
      <c r="H99" s="877"/>
      <c r="I99" s="877"/>
      <c r="J99" s="877"/>
      <c r="K99" s="877"/>
      <c r="L99" s="877"/>
      <c r="M99" s="882"/>
      <c r="N99" s="883"/>
    </row>
    <row r="100" spans="1:16" x14ac:dyDescent="0.25">
      <c r="A100" s="879"/>
      <c r="B100" s="880"/>
      <c r="C100" s="880"/>
      <c r="D100" s="881"/>
      <c r="E100" s="879"/>
      <c r="F100" s="880"/>
      <c r="G100" s="880"/>
      <c r="H100" s="880"/>
      <c r="I100" s="880"/>
      <c r="J100" s="880"/>
      <c r="K100" s="880"/>
      <c r="L100" s="880"/>
      <c r="M100" s="884"/>
      <c r="N100" s="885"/>
      <c r="O100" s="82"/>
      <c r="P100" s="83"/>
    </row>
    <row r="101" spans="1:16" x14ac:dyDescent="0.25">
      <c r="A101" s="876"/>
      <c r="B101" s="877"/>
      <c r="C101" s="877"/>
      <c r="D101" s="878"/>
      <c r="E101" s="876"/>
      <c r="F101" s="877"/>
      <c r="G101" s="877"/>
      <c r="H101" s="877"/>
      <c r="I101" s="877"/>
      <c r="J101" s="877"/>
      <c r="K101" s="877"/>
      <c r="L101" s="877"/>
      <c r="M101" s="882"/>
      <c r="N101" s="883"/>
    </row>
    <row r="102" spans="1:16" x14ac:dyDescent="0.25">
      <c r="A102" s="879"/>
      <c r="B102" s="880"/>
      <c r="C102" s="880"/>
      <c r="D102" s="881"/>
      <c r="E102" s="879"/>
      <c r="F102" s="880"/>
      <c r="G102" s="880"/>
      <c r="H102" s="880"/>
      <c r="I102" s="880"/>
      <c r="J102" s="880"/>
      <c r="K102" s="880"/>
      <c r="L102" s="880"/>
      <c r="M102" s="884"/>
      <c r="N102" s="885"/>
    </row>
    <row r="103" spans="1:16" x14ac:dyDescent="0.25">
      <c r="A103" s="876"/>
      <c r="B103" s="877"/>
      <c r="C103" s="877"/>
      <c r="D103" s="878"/>
      <c r="E103" s="876"/>
      <c r="F103" s="877"/>
      <c r="G103" s="877"/>
      <c r="H103" s="877"/>
      <c r="I103" s="877"/>
      <c r="J103" s="877"/>
      <c r="K103" s="877"/>
      <c r="L103" s="877"/>
      <c r="M103" s="882"/>
      <c r="N103" s="883"/>
    </row>
    <row r="104" spans="1:16" x14ac:dyDescent="0.25">
      <c r="A104" s="879"/>
      <c r="B104" s="880"/>
      <c r="C104" s="880"/>
      <c r="D104" s="881"/>
      <c r="E104" s="879"/>
      <c r="F104" s="880"/>
      <c r="G104" s="880"/>
      <c r="H104" s="880"/>
      <c r="I104" s="880"/>
      <c r="J104" s="880"/>
      <c r="K104" s="880"/>
      <c r="L104" s="880"/>
      <c r="M104" s="884"/>
      <c r="N104" s="885"/>
    </row>
    <row r="105" spans="1:16" x14ac:dyDescent="0.25">
      <c r="A105" s="873" t="s">
        <v>303</v>
      </c>
      <c r="B105" s="874"/>
      <c r="C105" s="874"/>
      <c r="D105" s="874"/>
      <c r="E105" s="874"/>
      <c r="F105" s="874"/>
      <c r="G105" s="874"/>
      <c r="H105" s="874"/>
      <c r="I105" s="874"/>
      <c r="J105" s="874"/>
      <c r="K105" s="874"/>
      <c r="L105" s="875"/>
      <c r="M105" s="872"/>
      <c r="N105" s="872"/>
    </row>
    <row r="65323" spans="251:255" x14ac:dyDescent="0.25">
      <c r="IQ65323" s="63" t="s">
        <v>304</v>
      </c>
      <c r="IR65323" s="63" t="s">
        <v>305</v>
      </c>
      <c r="IS65323" s="63" t="s">
        <v>306</v>
      </c>
      <c r="IT65323" s="63" t="s">
        <v>307</v>
      </c>
      <c r="IU65323" s="63" t="s">
        <v>308</v>
      </c>
    </row>
    <row r="65324" spans="251:255" x14ac:dyDescent="0.25">
      <c r="IQ65324" s="63" t="e">
        <f>#REF!&amp;$C$9</f>
        <v>#REF!</v>
      </c>
      <c r="IR65324" s="63" t="e">
        <f>#REF!</f>
        <v>#REF!</v>
      </c>
      <c r="IS65324" s="63" t="e">
        <f>$B$25&amp;" - "&amp;$B$26&amp;" - "&amp;$B$29&amp;" - "&amp;$I$29&amp;" - "&amp;#REF!&amp;" - "&amp;#REF!&amp;" - "&amp;#REF!&amp;" - "&amp;#REF!</f>
        <v>#REF!</v>
      </c>
      <c r="IT65324" s="6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324" s="63" t="e">
        <f>#REF!</f>
        <v>#REF!</v>
      </c>
    </row>
  </sheetData>
  <mergeCells count="212">
    <mergeCell ref="A105:L105"/>
    <mergeCell ref="M105:N105"/>
    <mergeCell ref="A101:D102"/>
    <mergeCell ref="E101:L102"/>
    <mergeCell ref="M101:N102"/>
    <mergeCell ref="A103:D104"/>
    <mergeCell ref="E103:L104"/>
    <mergeCell ref="M103:N104"/>
    <mergeCell ref="A97:N97"/>
    <mergeCell ref="A98:D98"/>
    <mergeCell ref="E98:L98"/>
    <mergeCell ref="M98:N98"/>
    <mergeCell ref="A99:D100"/>
    <mergeCell ref="E99:L100"/>
    <mergeCell ref="M99:N100"/>
    <mergeCell ref="B94:F94"/>
    <mergeCell ref="G94:H94"/>
    <mergeCell ref="I94:J94"/>
    <mergeCell ref="K94:L94"/>
    <mergeCell ref="M94:N94"/>
    <mergeCell ref="B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A75:B77"/>
    <mergeCell ref="C75:G77"/>
    <mergeCell ref="H75:I77"/>
    <mergeCell ref="J75:N77"/>
    <mergeCell ref="A78:G78"/>
    <mergeCell ref="H78:N78"/>
    <mergeCell ref="A71:G71"/>
    <mergeCell ref="H71:N71"/>
    <mergeCell ref="A72:B74"/>
    <mergeCell ref="C72:G74"/>
    <mergeCell ref="H72:I74"/>
    <mergeCell ref="J72:N74"/>
    <mergeCell ref="A68:E68"/>
    <mergeCell ref="F68:G68"/>
    <mergeCell ref="H68:L68"/>
    <mergeCell ref="M68:N68"/>
    <mergeCell ref="A69:E69"/>
    <mergeCell ref="F69:G69"/>
    <mergeCell ref="H69:L69"/>
    <mergeCell ref="M69:N69"/>
    <mergeCell ref="A56:B57"/>
    <mergeCell ref="A58:B59"/>
    <mergeCell ref="A60:B61"/>
    <mergeCell ref="A62:B63"/>
    <mergeCell ref="A64:B65"/>
    <mergeCell ref="A66:B67"/>
    <mergeCell ref="A46:N46"/>
    <mergeCell ref="A47:B47"/>
    <mergeCell ref="A48:B49"/>
    <mergeCell ref="A50:B51"/>
    <mergeCell ref="A52:B53"/>
    <mergeCell ref="A54:B5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0:N50 C52:N52 C54:N54 C62:N62 C56:M56 C60:N60 C58:N58 C64:N64 C66:N66 C48:N48">
    <cfRule type="cellIs" dxfId="15" priority="3" stopIfTrue="1" operator="equal">
      <formula>"x"</formula>
    </cfRule>
  </conditionalFormatting>
  <conditionalFormatting sqref="C49:N49 C51:N51 C53:N53 C55:N55 C63:N63 C57:M57 C61:N61 C59:N59 C65:N65 C67:N67">
    <cfRule type="cellIs" dxfId="14" priority="4" stopIfTrue="1" operator="equal">
      <formula>"x"</formula>
    </cfRule>
  </conditionalFormatting>
  <conditionalFormatting sqref="N56">
    <cfRule type="cellIs" dxfId="13" priority="1" stopIfTrue="1" operator="equal">
      <formula>"x"</formula>
    </cfRule>
  </conditionalFormatting>
  <conditionalFormatting sqref="N57">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IY48:JJ67 SU48:TF67 ACQ48:ADB67 AMM48:AMX67 AWI48:AWT67 BGE48:BGP67 BQA48:BQL67 BZW48:CAH67 CJS48:CKD67 CTO48:CTZ67 DDK48:DDV67 DNG48:DNR67 DXC48:DXN67 EGY48:EHJ67 EQU48:ERF67 FAQ48:FBB67 FKM48:FKX67 FUI48:FUT67 GEE48:GEP67 GOA48:GOL67 GXW48:GYH67 HHS48:HID67 HRO48:HRZ67 IBK48:IBV67 ILG48:ILR67 IVC48:IVN67 JEY48:JFJ67 JOU48:JPF67 JYQ48:JZB67 KIM48:KIX67 KSI48:KST67 LCE48:LCP67 LMA48:LML67 LVW48:LWH67 MFS48:MGD67 MPO48:MPZ67 MZK48:MZV67 NJG48:NJR67 NTC48:NTN67 OCY48:ODJ67 OMU48:ONF67 OWQ48:OXB67 PGM48:PGX67 PQI48:PQT67 QAE48:QAP67 QKA48:QKL67 QTW48:QUH67 RDS48:RED67 RNO48:RNZ67 RXK48:RXV67 SHG48:SHR67 SRC48:SRN67 TAY48:TBJ67 TKU48:TLF67 TUQ48:TVB67 UEM48:UEX67 UOI48:UOT67 UYE48:UYP67 VIA48:VIL67 VRW48:VSH67 WBS48:WCD67 WLO48:WLZ67 WVK48:WVV67 C65584:N65603 IY65584:JJ65603 SU65584:TF65603 ACQ65584:ADB65603 AMM65584:AMX65603 AWI65584:AWT65603 BGE65584:BGP65603 BQA65584:BQL65603 BZW65584:CAH65603 CJS65584:CKD65603 CTO65584:CTZ65603 DDK65584:DDV65603 DNG65584:DNR65603 DXC65584:DXN65603 EGY65584:EHJ65603 EQU65584:ERF65603 FAQ65584:FBB65603 FKM65584:FKX65603 FUI65584:FUT65603 GEE65584:GEP65603 GOA65584:GOL65603 GXW65584:GYH65603 HHS65584:HID65603 HRO65584:HRZ65603 IBK65584:IBV65603 ILG65584:ILR65603 IVC65584:IVN65603 JEY65584:JFJ65603 JOU65584:JPF65603 JYQ65584:JZB65603 KIM65584:KIX65603 KSI65584:KST65603 LCE65584:LCP65603 LMA65584:LML65603 LVW65584:LWH65603 MFS65584:MGD65603 MPO65584:MPZ65603 MZK65584:MZV65603 NJG65584:NJR65603 NTC65584:NTN65603 OCY65584:ODJ65603 OMU65584:ONF65603 OWQ65584:OXB65603 PGM65584:PGX65603 PQI65584:PQT65603 QAE65584:QAP65603 QKA65584:QKL65603 QTW65584:QUH65603 RDS65584:RED65603 RNO65584:RNZ65603 RXK65584:RXV65603 SHG65584:SHR65603 SRC65584:SRN65603 TAY65584:TBJ65603 TKU65584:TLF65603 TUQ65584:TVB65603 UEM65584:UEX65603 UOI65584:UOT65603 UYE65584:UYP65603 VIA65584:VIL65603 VRW65584:VSH65603 WBS65584:WCD65603 WLO65584:WLZ65603 WVK65584:WVV65603 C131120:N131139 IY131120:JJ131139 SU131120:TF131139 ACQ131120:ADB131139 AMM131120:AMX131139 AWI131120:AWT131139 BGE131120:BGP131139 BQA131120:BQL131139 BZW131120:CAH131139 CJS131120:CKD131139 CTO131120:CTZ131139 DDK131120:DDV131139 DNG131120:DNR131139 DXC131120:DXN131139 EGY131120:EHJ131139 EQU131120:ERF131139 FAQ131120:FBB131139 FKM131120:FKX131139 FUI131120:FUT131139 GEE131120:GEP131139 GOA131120:GOL131139 GXW131120:GYH131139 HHS131120:HID131139 HRO131120:HRZ131139 IBK131120:IBV131139 ILG131120:ILR131139 IVC131120:IVN131139 JEY131120:JFJ131139 JOU131120:JPF131139 JYQ131120:JZB131139 KIM131120:KIX131139 KSI131120:KST131139 LCE131120:LCP131139 LMA131120:LML131139 LVW131120:LWH131139 MFS131120:MGD131139 MPO131120:MPZ131139 MZK131120:MZV131139 NJG131120:NJR131139 NTC131120:NTN131139 OCY131120:ODJ131139 OMU131120:ONF131139 OWQ131120:OXB131139 PGM131120:PGX131139 PQI131120:PQT131139 QAE131120:QAP131139 QKA131120:QKL131139 QTW131120:QUH131139 RDS131120:RED131139 RNO131120:RNZ131139 RXK131120:RXV131139 SHG131120:SHR131139 SRC131120:SRN131139 TAY131120:TBJ131139 TKU131120:TLF131139 TUQ131120:TVB131139 UEM131120:UEX131139 UOI131120:UOT131139 UYE131120:UYP131139 VIA131120:VIL131139 VRW131120:VSH131139 WBS131120:WCD131139 WLO131120:WLZ131139 WVK131120:WVV131139 C196656:N196675 IY196656:JJ196675 SU196656:TF196675 ACQ196656:ADB196675 AMM196656:AMX196675 AWI196656:AWT196675 BGE196656:BGP196675 BQA196656:BQL196675 BZW196656:CAH196675 CJS196656:CKD196675 CTO196656:CTZ196675 DDK196656:DDV196675 DNG196656:DNR196675 DXC196656:DXN196675 EGY196656:EHJ196675 EQU196656:ERF196675 FAQ196656:FBB196675 FKM196656:FKX196675 FUI196656:FUT196675 GEE196656:GEP196675 GOA196656:GOL196675 GXW196656:GYH196675 HHS196656:HID196675 HRO196656:HRZ196675 IBK196656:IBV196675 ILG196656:ILR196675 IVC196656:IVN196675 JEY196656:JFJ196675 JOU196656:JPF196675 JYQ196656:JZB196675 KIM196656:KIX196675 KSI196656:KST196675 LCE196656:LCP196675 LMA196656:LML196675 LVW196656:LWH196675 MFS196656:MGD196675 MPO196656:MPZ196675 MZK196656:MZV196675 NJG196656:NJR196675 NTC196656:NTN196675 OCY196656:ODJ196675 OMU196656:ONF196675 OWQ196656:OXB196675 PGM196656:PGX196675 PQI196656:PQT196675 QAE196656:QAP196675 QKA196656:QKL196675 QTW196656:QUH196675 RDS196656:RED196675 RNO196656:RNZ196675 RXK196656:RXV196675 SHG196656:SHR196675 SRC196656:SRN196675 TAY196656:TBJ196675 TKU196656:TLF196675 TUQ196656:TVB196675 UEM196656:UEX196675 UOI196656:UOT196675 UYE196656:UYP196675 VIA196656:VIL196675 VRW196656:VSH196675 WBS196656:WCD196675 WLO196656:WLZ196675 WVK196656:WVV196675 C262192:N262211 IY262192:JJ262211 SU262192:TF262211 ACQ262192:ADB262211 AMM262192:AMX262211 AWI262192:AWT262211 BGE262192:BGP262211 BQA262192:BQL262211 BZW262192:CAH262211 CJS262192:CKD262211 CTO262192:CTZ262211 DDK262192:DDV262211 DNG262192:DNR262211 DXC262192:DXN262211 EGY262192:EHJ262211 EQU262192:ERF262211 FAQ262192:FBB262211 FKM262192:FKX262211 FUI262192:FUT262211 GEE262192:GEP262211 GOA262192:GOL262211 GXW262192:GYH262211 HHS262192:HID262211 HRO262192:HRZ262211 IBK262192:IBV262211 ILG262192:ILR262211 IVC262192:IVN262211 JEY262192:JFJ262211 JOU262192:JPF262211 JYQ262192:JZB262211 KIM262192:KIX262211 KSI262192:KST262211 LCE262192:LCP262211 LMA262192:LML262211 LVW262192:LWH262211 MFS262192:MGD262211 MPO262192:MPZ262211 MZK262192:MZV262211 NJG262192:NJR262211 NTC262192:NTN262211 OCY262192:ODJ262211 OMU262192:ONF262211 OWQ262192:OXB262211 PGM262192:PGX262211 PQI262192:PQT262211 QAE262192:QAP262211 QKA262192:QKL262211 QTW262192:QUH262211 RDS262192:RED262211 RNO262192:RNZ262211 RXK262192:RXV262211 SHG262192:SHR262211 SRC262192:SRN262211 TAY262192:TBJ262211 TKU262192:TLF262211 TUQ262192:TVB262211 UEM262192:UEX262211 UOI262192:UOT262211 UYE262192:UYP262211 VIA262192:VIL262211 VRW262192:VSH262211 WBS262192:WCD262211 WLO262192:WLZ262211 WVK262192:WVV262211 C327728:N327747 IY327728:JJ327747 SU327728:TF327747 ACQ327728:ADB327747 AMM327728:AMX327747 AWI327728:AWT327747 BGE327728:BGP327747 BQA327728:BQL327747 BZW327728:CAH327747 CJS327728:CKD327747 CTO327728:CTZ327747 DDK327728:DDV327747 DNG327728:DNR327747 DXC327728:DXN327747 EGY327728:EHJ327747 EQU327728:ERF327747 FAQ327728:FBB327747 FKM327728:FKX327747 FUI327728:FUT327747 GEE327728:GEP327747 GOA327728:GOL327747 GXW327728:GYH327747 HHS327728:HID327747 HRO327728:HRZ327747 IBK327728:IBV327747 ILG327728:ILR327747 IVC327728:IVN327747 JEY327728:JFJ327747 JOU327728:JPF327747 JYQ327728:JZB327747 KIM327728:KIX327747 KSI327728:KST327747 LCE327728:LCP327747 LMA327728:LML327747 LVW327728:LWH327747 MFS327728:MGD327747 MPO327728:MPZ327747 MZK327728:MZV327747 NJG327728:NJR327747 NTC327728:NTN327747 OCY327728:ODJ327747 OMU327728:ONF327747 OWQ327728:OXB327747 PGM327728:PGX327747 PQI327728:PQT327747 QAE327728:QAP327747 QKA327728:QKL327747 QTW327728:QUH327747 RDS327728:RED327747 RNO327728:RNZ327747 RXK327728:RXV327747 SHG327728:SHR327747 SRC327728:SRN327747 TAY327728:TBJ327747 TKU327728:TLF327747 TUQ327728:TVB327747 UEM327728:UEX327747 UOI327728:UOT327747 UYE327728:UYP327747 VIA327728:VIL327747 VRW327728:VSH327747 WBS327728:WCD327747 WLO327728:WLZ327747 WVK327728:WVV327747 C393264:N393283 IY393264:JJ393283 SU393264:TF393283 ACQ393264:ADB393283 AMM393264:AMX393283 AWI393264:AWT393283 BGE393264:BGP393283 BQA393264:BQL393283 BZW393264:CAH393283 CJS393264:CKD393283 CTO393264:CTZ393283 DDK393264:DDV393283 DNG393264:DNR393283 DXC393264:DXN393283 EGY393264:EHJ393283 EQU393264:ERF393283 FAQ393264:FBB393283 FKM393264:FKX393283 FUI393264:FUT393283 GEE393264:GEP393283 GOA393264:GOL393283 GXW393264:GYH393283 HHS393264:HID393283 HRO393264:HRZ393283 IBK393264:IBV393283 ILG393264:ILR393283 IVC393264:IVN393283 JEY393264:JFJ393283 JOU393264:JPF393283 JYQ393264:JZB393283 KIM393264:KIX393283 KSI393264:KST393283 LCE393264:LCP393283 LMA393264:LML393283 LVW393264:LWH393283 MFS393264:MGD393283 MPO393264:MPZ393283 MZK393264:MZV393283 NJG393264:NJR393283 NTC393264:NTN393283 OCY393264:ODJ393283 OMU393264:ONF393283 OWQ393264:OXB393283 PGM393264:PGX393283 PQI393264:PQT393283 QAE393264:QAP393283 QKA393264:QKL393283 QTW393264:QUH393283 RDS393264:RED393283 RNO393264:RNZ393283 RXK393264:RXV393283 SHG393264:SHR393283 SRC393264:SRN393283 TAY393264:TBJ393283 TKU393264:TLF393283 TUQ393264:TVB393283 UEM393264:UEX393283 UOI393264:UOT393283 UYE393264:UYP393283 VIA393264:VIL393283 VRW393264:VSH393283 WBS393264:WCD393283 WLO393264:WLZ393283 WVK393264:WVV393283 C458800:N458819 IY458800:JJ458819 SU458800:TF458819 ACQ458800:ADB458819 AMM458800:AMX458819 AWI458800:AWT458819 BGE458800:BGP458819 BQA458800:BQL458819 BZW458800:CAH458819 CJS458800:CKD458819 CTO458800:CTZ458819 DDK458800:DDV458819 DNG458800:DNR458819 DXC458800:DXN458819 EGY458800:EHJ458819 EQU458800:ERF458819 FAQ458800:FBB458819 FKM458800:FKX458819 FUI458800:FUT458819 GEE458800:GEP458819 GOA458800:GOL458819 GXW458800:GYH458819 HHS458800:HID458819 HRO458800:HRZ458819 IBK458800:IBV458819 ILG458800:ILR458819 IVC458800:IVN458819 JEY458800:JFJ458819 JOU458800:JPF458819 JYQ458800:JZB458819 KIM458800:KIX458819 KSI458800:KST458819 LCE458800:LCP458819 LMA458800:LML458819 LVW458800:LWH458819 MFS458800:MGD458819 MPO458800:MPZ458819 MZK458800:MZV458819 NJG458800:NJR458819 NTC458800:NTN458819 OCY458800:ODJ458819 OMU458800:ONF458819 OWQ458800:OXB458819 PGM458800:PGX458819 PQI458800:PQT458819 QAE458800:QAP458819 QKA458800:QKL458819 QTW458800:QUH458819 RDS458800:RED458819 RNO458800:RNZ458819 RXK458800:RXV458819 SHG458800:SHR458819 SRC458800:SRN458819 TAY458800:TBJ458819 TKU458800:TLF458819 TUQ458800:TVB458819 UEM458800:UEX458819 UOI458800:UOT458819 UYE458800:UYP458819 VIA458800:VIL458819 VRW458800:VSH458819 WBS458800:WCD458819 WLO458800:WLZ458819 WVK458800:WVV458819 C524336:N524355 IY524336:JJ524355 SU524336:TF524355 ACQ524336:ADB524355 AMM524336:AMX524355 AWI524336:AWT524355 BGE524336:BGP524355 BQA524336:BQL524355 BZW524336:CAH524355 CJS524336:CKD524355 CTO524336:CTZ524355 DDK524336:DDV524355 DNG524336:DNR524355 DXC524336:DXN524355 EGY524336:EHJ524355 EQU524336:ERF524355 FAQ524336:FBB524355 FKM524336:FKX524355 FUI524336:FUT524355 GEE524336:GEP524355 GOA524336:GOL524355 GXW524336:GYH524355 HHS524336:HID524355 HRO524336:HRZ524355 IBK524336:IBV524355 ILG524336:ILR524355 IVC524336:IVN524355 JEY524336:JFJ524355 JOU524336:JPF524355 JYQ524336:JZB524355 KIM524336:KIX524355 KSI524336:KST524355 LCE524336:LCP524355 LMA524336:LML524355 LVW524336:LWH524355 MFS524336:MGD524355 MPO524336:MPZ524355 MZK524336:MZV524355 NJG524336:NJR524355 NTC524336:NTN524355 OCY524336:ODJ524355 OMU524336:ONF524355 OWQ524336:OXB524355 PGM524336:PGX524355 PQI524336:PQT524355 QAE524336:QAP524355 QKA524336:QKL524355 QTW524336:QUH524355 RDS524336:RED524355 RNO524336:RNZ524355 RXK524336:RXV524355 SHG524336:SHR524355 SRC524336:SRN524355 TAY524336:TBJ524355 TKU524336:TLF524355 TUQ524336:TVB524355 UEM524336:UEX524355 UOI524336:UOT524355 UYE524336:UYP524355 VIA524336:VIL524355 VRW524336:VSH524355 WBS524336:WCD524355 WLO524336:WLZ524355 WVK524336:WVV524355 C589872:N589891 IY589872:JJ589891 SU589872:TF589891 ACQ589872:ADB589891 AMM589872:AMX589891 AWI589872:AWT589891 BGE589872:BGP589891 BQA589872:BQL589891 BZW589872:CAH589891 CJS589872:CKD589891 CTO589872:CTZ589891 DDK589872:DDV589891 DNG589872:DNR589891 DXC589872:DXN589891 EGY589872:EHJ589891 EQU589872:ERF589891 FAQ589872:FBB589891 FKM589872:FKX589891 FUI589872:FUT589891 GEE589872:GEP589891 GOA589872:GOL589891 GXW589872:GYH589891 HHS589872:HID589891 HRO589872:HRZ589891 IBK589872:IBV589891 ILG589872:ILR589891 IVC589872:IVN589891 JEY589872:JFJ589891 JOU589872:JPF589891 JYQ589872:JZB589891 KIM589872:KIX589891 KSI589872:KST589891 LCE589872:LCP589891 LMA589872:LML589891 LVW589872:LWH589891 MFS589872:MGD589891 MPO589872:MPZ589891 MZK589872:MZV589891 NJG589872:NJR589891 NTC589872:NTN589891 OCY589872:ODJ589891 OMU589872:ONF589891 OWQ589872:OXB589891 PGM589872:PGX589891 PQI589872:PQT589891 QAE589872:QAP589891 QKA589872:QKL589891 QTW589872:QUH589891 RDS589872:RED589891 RNO589872:RNZ589891 RXK589872:RXV589891 SHG589872:SHR589891 SRC589872:SRN589891 TAY589872:TBJ589891 TKU589872:TLF589891 TUQ589872:TVB589891 UEM589872:UEX589891 UOI589872:UOT589891 UYE589872:UYP589891 VIA589872:VIL589891 VRW589872:VSH589891 WBS589872:WCD589891 WLO589872:WLZ589891 WVK589872:WVV589891 C655408:N655427 IY655408:JJ655427 SU655408:TF655427 ACQ655408:ADB655427 AMM655408:AMX655427 AWI655408:AWT655427 BGE655408:BGP655427 BQA655408:BQL655427 BZW655408:CAH655427 CJS655408:CKD655427 CTO655408:CTZ655427 DDK655408:DDV655427 DNG655408:DNR655427 DXC655408:DXN655427 EGY655408:EHJ655427 EQU655408:ERF655427 FAQ655408:FBB655427 FKM655408:FKX655427 FUI655408:FUT655427 GEE655408:GEP655427 GOA655408:GOL655427 GXW655408:GYH655427 HHS655408:HID655427 HRO655408:HRZ655427 IBK655408:IBV655427 ILG655408:ILR655427 IVC655408:IVN655427 JEY655408:JFJ655427 JOU655408:JPF655427 JYQ655408:JZB655427 KIM655408:KIX655427 KSI655408:KST655427 LCE655408:LCP655427 LMA655408:LML655427 LVW655408:LWH655427 MFS655408:MGD655427 MPO655408:MPZ655427 MZK655408:MZV655427 NJG655408:NJR655427 NTC655408:NTN655427 OCY655408:ODJ655427 OMU655408:ONF655427 OWQ655408:OXB655427 PGM655408:PGX655427 PQI655408:PQT655427 QAE655408:QAP655427 QKA655408:QKL655427 QTW655408:QUH655427 RDS655408:RED655427 RNO655408:RNZ655427 RXK655408:RXV655427 SHG655408:SHR655427 SRC655408:SRN655427 TAY655408:TBJ655427 TKU655408:TLF655427 TUQ655408:TVB655427 UEM655408:UEX655427 UOI655408:UOT655427 UYE655408:UYP655427 VIA655408:VIL655427 VRW655408:VSH655427 WBS655408:WCD655427 WLO655408:WLZ655427 WVK655408:WVV655427 C720944:N720963 IY720944:JJ720963 SU720944:TF720963 ACQ720944:ADB720963 AMM720944:AMX720963 AWI720944:AWT720963 BGE720944:BGP720963 BQA720944:BQL720963 BZW720944:CAH720963 CJS720944:CKD720963 CTO720944:CTZ720963 DDK720944:DDV720963 DNG720944:DNR720963 DXC720944:DXN720963 EGY720944:EHJ720963 EQU720944:ERF720963 FAQ720944:FBB720963 FKM720944:FKX720963 FUI720944:FUT720963 GEE720944:GEP720963 GOA720944:GOL720963 GXW720944:GYH720963 HHS720944:HID720963 HRO720944:HRZ720963 IBK720944:IBV720963 ILG720944:ILR720963 IVC720944:IVN720963 JEY720944:JFJ720963 JOU720944:JPF720963 JYQ720944:JZB720963 KIM720944:KIX720963 KSI720944:KST720963 LCE720944:LCP720963 LMA720944:LML720963 LVW720944:LWH720963 MFS720944:MGD720963 MPO720944:MPZ720963 MZK720944:MZV720963 NJG720944:NJR720963 NTC720944:NTN720963 OCY720944:ODJ720963 OMU720944:ONF720963 OWQ720944:OXB720963 PGM720944:PGX720963 PQI720944:PQT720963 QAE720944:QAP720963 QKA720944:QKL720963 QTW720944:QUH720963 RDS720944:RED720963 RNO720944:RNZ720963 RXK720944:RXV720963 SHG720944:SHR720963 SRC720944:SRN720963 TAY720944:TBJ720963 TKU720944:TLF720963 TUQ720944:TVB720963 UEM720944:UEX720963 UOI720944:UOT720963 UYE720944:UYP720963 VIA720944:VIL720963 VRW720944:VSH720963 WBS720944:WCD720963 WLO720944:WLZ720963 WVK720944:WVV720963 C786480:N786499 IY786480:JJ786499 SU786480:TF786499 ACQ786480:ADB786499 AMM786480:AMX786499 AWI786480:AWT786499 BGE786480:BGP786499 BQA786480:BQL786499 BZW786480:CAH786499 CJS786480:CKD786499 CTO786480:CTZ786499 DDK786480:DDV786499 DNG786480:DNR786499 DXC786480:DXN786499 EGY786480:EHJ786499 EQU786480:ERF786499 FAQ786480:FBB786499 FKM786480:FKX786499 FUI786480:FUT786499 GEE786480:GEP786499 GOA786480:GOL786499 GXW786480:GYH786499 HHS786480:HID786499 HRO786480:HRZ786499 IBK786480:IBV786499 ILG786480:ILR786499 IVC786480:IVN786499 JEY786480:JFJ786499 JOU786480:JPF786499 JYQ786480:JZB786499 KIM786480:KIX786499 KSI786480:KST786499 LCE786480:LCP786499 LMA786480:LML786499 LVW786480:LWH786499 MFS786480:MGD786499 MPO786480:MPZ786499 MZK786480:MZV786499 NJG786480:NJR786499 NTC786480:NTN786499 OCY786480:ODJ786499 OMU786480:ONF786499 OWQ786480:OXB786499 PGM786480:PGX786499 PQI786480:PQT786499 QAE786480:QAP786499 QKA786480:QKL786499 QTW786480:QUH786499 RDS786480:RED786499 RNO786480:RNZ786499 RXK786480:RXV786499 SHG786480:SHR786499 SRC786480:SRN786499 TAY786480:TBJ786499 TKU786480:TLF786499 TUQ786480:TVB786499 UEM786480:UEX786499 UOI786480:UOT786499 UYE786480:UYP786499 VIA786480:VIL786499 VRW786480:VSH786499 WBS786480:WCD786499 WLO786480:WLZ786499 WVK786480:WVV786499 C852016:N852035 IY852016:JJ852035 SU852016:TF852035 ACQ852016:ADB852035 AMM852016:AMX852035 AWI852016:AWT852035 BGE852016:BGP852035 BQA852016:BQL852035 BZW852016:CAH852035 CJS852016:CKD852035 CTO852016:CTZ852035 DDK852016:DDV852035 DNG852016:DNR852035 DXC852016:DXN852035 EGY852016:EHJ852035 EQU852016:ERF852035 FAQ852016:FBB852035 FKM852016:FKX852035 FUI852016:FUT852035 GEE852016:GEP852035 GOA852016:GOL852035 GXW852016:GYH852035 HHS852016:HID852035 HRO852016:HRZ852035 IBK852016:IBV852035 ILG852016:ILR852035 IVC852016:IVN852035 JEY852016:JFJ852035 JOU852016:JPF852035 JYQ852016:JZB852035 KIM852016:KIX852035 KSI852016:KST852035 LCE852016:LCP852035 LMA852016:LML852035 LVW852016:LWH852035 MFS852016:MGD852035 MPO852016:MPZ852035 MZK852016:MZV852035 NJG852016:NJR852035 NTC852016:NTN852035 OCY852016:ODJ852035 OMU852016:ONF852035 OWQ852016:OXB852035 PGM852016:PGX852035 PQI852016:PQT852035 QAE852016:QAP852035 QKA852016:QKL852035 QTW852016:QUH852035 RDS852016:RED852035 RNO852016:RNZ852035 RXK852016:RXV852035 SHG852016:SHR852035 SRC852016:SRN852035 TAY852016:TBJ852035 TKU852016:TLF852035 TUQ852016:TVB852035 UEM852016:UEX852035 UOI852016:UOT852035 UYE852016:UYP852035 VIA852016:VIL852035 VRW852016:VSH852035 WBS852016:WCD852035 WLO852016:WLZ852035 WVK852016:WVV852035 C917552:N917571 IY917552:JJ917571 SU917552:TF917571 ACQ917552:ADB917571 AMM917552:AMX917571 AWI917552:AWT917571 BGE917552:BGP917571 BQA917552:BQL917571 BZW917552:CAH917571 CJS917552:CKD917571 CTO917552:CTZ917571 DDK917552:DDV917571 DNG917552:DNR917571 DXC917552:DXN917571 EGY917552:EHJ917571 EQU917552:ERF917571 FAQ917552:FBB917571 FKM917552:FKX917571 FUI917552:FUT917571 GEE917552:GEP917571 GOA917552:GOL917571 GXW917552:GYH917571 HHS917552:HID917571 HRO917552:HRZ917571 IBK917552:IBV917571 ILG917552:ILR917571 IVC917552:IVN917571 JEY917552:JFJ917571 JOU917552:JPF917571 JYQ917552:JZB917571 KIM917552:KIX917571 KSI917552:KST917571 LCE917552:LCP917571 LMA917552:LML917571 LVW917552:LWH917571 MFS917552:MGD917571 MPO917552:MPZ917571 MZK917552:MZV917571 NJG917552:NJR917571 NTC917552:NTN917571 OCY917552:ODJ917571 OMU917552:ONF917571 OWQ917552:OXB917571 PGM917552:PGX917571 PQI917552:PQT917571 QAE917552:QAP917571 QKA917552:QKL917571 QTW917552:QUH917571 RDS917552:RED917571 RNO917552:RNZ917571 RXK917552:RXV917571 SHG917552:SHR917571 SRC917552:SRN917571 TAY917552:TBJ917571 TKU917552:TLF917571 TUQ917552:TVB917571 UEM917552:UEX917571 UOI917552:UOT917571 UYE917552:UYP917571 VIA917552:VIL917571 VRW917552:VSH917571 WBS917552:WCD917571 WLO917552:WLZ917571 WVK917552:WVV917571 C983088:N983107 IY983088:JJ983107 SU983088:TF983107 ACQ983088:ADB983107 AMM983088:AMX983107 AWI983088:AWT983107 BGE983088:BGP983107 BQA983088:BQL983107 BZW983088:CAH983107 CJS983088:CKD983107 CTO983088:CTZ983107 DDK983088:DDV983107 DNG983088:DNR983107 DXC983088:DXN983107 EGY983088:EHJ983107 EQU983088:ERF983107 FAQ983088:FBB983107 FKM983088:FKX983107 FUI983088:FUT983107 GEE983088:GEP983107 GOA983088:GOL983107 GXW983088:GYH983107 HHS983088:HID983107 HRO983088:HRZ983107 IBK983088:IBV983107 ILG983088:ILR983107 IVC983088:IVN983107 JEY983088:JFJ983107 JOU983088:JPF983107 JYQ983088:JZB983107 KIM983088:KIX983107 KSI983088:KST983107 LCE983088:LCP983107 LMA983088:LML983107 LVW983088:LWH983107 MFS983088:MGD983107 MPO983088:MPZ983107 MZK983088:MZV983107 NJG983088:NJR983107 NTC983088:NTN983107 OCY983088:ODJ983107 OMU983088:ONF983107 OWQ983088:OXB983107 PGM983088:PGX983107 PQI983088:PQT983107 QAE983088:QAP983107 QKA983088:QKL983107 QTW983088:QUH983107 RDS983088:RED983107 RNO983088:RNZ983107 RXK983088:RXV983107 SHG983088:SHR983107 SRC983088:SRN983107 TAY983088:TBJ983107 TKU983088:TLF983107 TUQ983088:TVB983107 UEM983088:UEX983107 UOI983088:UOT983107 UYE983088:UYP983107 VIA983088:VIL983107 VRW983088:VSH983107 WBS983088:WCD983107 WLO983088:WLZ983107 WVK983088:WVV983107"/>
  </dataValidations>
  <printOptions horizontalCentered="1"/>
  <pageMargins left="0.23622047244094491" right="0.15748031496062992" top="0.55118110236220474" bottom="0.59055118110236227" header="0.23622047244094491" footer="0.23622047244094491"/>
  <pageSetup paperSize="9" scale="82" orientation="portrait" r:id="rId1"/>
  <headerFooter alignWithMargins="0">
    <oddHeader xml:space="preserve">&amp;LCOMUNE DI VALCHIUSA&amp;ROBIETTIVO DI PERFORMANCE ANNO:2019  </oddHeader>
  </headerFooter>
  <rowBreaks count="1" manualBreakCount="1">
    <brk id="44"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U65323"/>
  <sheetViews>
    <sheetView tabSelected="1" topLeftCell="A36" zoomScaleNormal="100" workbookViewId="0">
      <selection activeCell="M35" sqref="M35:N35"/>
    </sheetView>
  </sheetViews>
  <sheetFormatPr defaultRowHeight="12.75" x14ac:dyDescent="0.25"/>
  <cols>
    <col min="1" max="1" width="7.140625" style="62" customWidth="1"/>
    <col min="2" max="2" width="12" style="62" customWidth="1"/>
    <col min="3" max="3" width="6.28515625" style="62" customWidth="1"/>
    <col min="4" max="7" width="6.5703125" style="62" customWidth="1"/>
    <col min="8" max="8" width="5.42578125" style="62" customWidth="1"/>
    <col min="9" max="9" width="6.5703125" style="62" customWidth="1"/>
    <col min="10" max="10" width="6.85546875" style="62" customWidth="1"/>
    <col min="11" max="11" width="6.5703125" style="62" customWidth="1"/>
    <col min="12" max="12" width="7" style="62" customWidth="1"/>
    <col min="13" max="13" width="6.5703125" style="62" customWidth="1"/>
    <col min="14" max="14" width="5.5703125" style="62" customWidth="1"/>
    <col min="15" max="15" width="7.5703125" style="62" customWidth="1"/>
    <col min="16" max="16" width="4.5703125" style="62" customWidth="1"/>
    <col min="17" max="17" width="6.7109375" style="62" customWidth="1"/>
    <col min="18" max="18" width="6.42578125" style="62" customWidth="1"/>
    <col min="19" max="244" width="9.140625" style="62"/>
    <col min="245" max="245" width="14.140625" style="62" bestFit="1" customWidth="1"/>
    <col min="246" max="256" width="9.140625" style="62"/>
    <col min="257" max="257" width="7.140625" style="62" customWidth="1"/>
    <col min="258" max="258" width="12" style="62" customWidth="1"/>
    <col min="259" max="259" width="6.28515625" style="62" customWidth="1"/>
    <col min="260" max="263" width="6.5703125" style="62" customWidth="1"/>
    <col min="264" max="264" width="5.42578125" style="62" customWidth="1"/>
    <col min="265" max="265" width="6.5703125" style="62" customWidth="1"/>
    <col min="266" max="266" width="6.85546875" style="62" customWidth="1"/>
    <col min="267" max="267" width="6.5703125" style="62" customWidth="1"/>
    <col min="268" max="268" width="7" style="62" customWidth="1"/>
    <col min="269" max="269" width="6.5703125" style="62" customWidth="1"/>
    <col min="270" max="270" width="5.5703125" style="62" customWidth="1"/>
    <col min="271" max="271" width="7.5703125" style="62" customWidth="1"/>
    <col min="272" max="272" width="4.5703125" style="62" customWidth="1"/>
    <col min="273" max="273" width="6.7109375" style="62" customWidth="1"/>
    <col min="274" max="274" width="6.42578125" style="62" customWidth="1"/>
    <col min="275" max="500" width="9.140625" style="62"/>
    <col min="501" max="501" width="14.140625" style="62" bestFit="1" customWidth="1"/>
    <col min="502" max="512" width="9.140625" style="62"/>
    <col min="513" max="513" width="7.140625" style="62" customWidth="1"/>
    <col min="514" max="514" width="12" style="62" customWidth="1"/>
    <col min="515" max="515" width="6.28515625" style="62" customWidth="1"/>
    <col min="516" max="519" width="6.5703125" style="62" customWidth="1"/>
    <col min="520" max="520" width="5.42578125" style="62" customWidth="1"/>
    <col min="521" max="521" width="6.5703125" style="62" customWidth="1"/>
    <col min="522" max="522" width="6.85546875" style="62" customWidth="1"/>
    <col min="523" max="523" width="6.5703125" style="62" customWidth="1"/>
    <col min="524" max="524" width="7" style="62" customWidth="1"/>
    <col min="525" max="525" width="6.5703125" style="62" customWidth="1"/>
    <col min="526" max="526" width="5.5703125" style="62" customWidth="1"/>
    <col min="527" max="527" width="7.5703125" style="62" customWidth="1"/>
    <col min="528" max="528" width="4.5703125" style="62" customWidth="1"/>
    <col min="529" max="529" width="6.7109375" style="62" customWidth="1"/>
    <col min="530" max="530" width="6.42578125" style="62" customWidth="1"/>
    <col min="531" max="756" width="9.140625" style="62"/>
    <col min="757" max="757" width="14.140625" style="62" bestFit="1" customWidth="1"/>
    <col min="758" max="768" width="9.140625" style="62"/>
    <col min="769" max="769" width="7.140625" style="62" customWidth="1"/>
    <col min="770" max="770" width="12" style="62" customWidth="1"/>
    <col min="771" max="771" width="6.28515625" style="62" customWidth="1"/>
    <col min="772" max="775" width="6.5703125" style="62" customWidth="1"/>
    <col min="776" max="776" width="5.42578125" style="62" customWidth="1"/>
    <col min="777" max="777" width="6.5703125" style="62" customWidth="1"/>
    <col min="778" max="778" width="6.85546875" style="62" customWidth="1"/>
    <col min="779" max="779" width="6.5703125" style="62" customWidth="1"/>
    <col min="780" max="780" width="7" style="62" customWidth="1"/>
    <col min="781" max="781" width="6.5703125" style="62" customWidth="1"/>
    <col min="782" max="782" width="5.5703125" style="62" customWidth="1"/>
    <col min="783" max="783" width="7.5703125" style="62" customWidth="1"/>
    <col min="784" max="784" width="4.5703125" style="62" customWidth="1"/>
    <col min="785" max="785" width="6.7109375" style="62" customWidth="1"/>
    <col min="786" max="786" width="6.42578125" style="62" customWidth="1"/>
    <col min="787" max="1012" width="9.140625" style="62"/>
    <col min="1013" max="1013" width="14.140625" style="62" bestFit="1" customWidth="1"/>
    <col min="1014" max="1024" width="9.140625" style="62"/>
    <col min="1025" max="1025" width="7.140625" style="62" customWidth="1"/>
    <col min="1026" max="1026" width="12" style="62" customWidth="1"/>
    <col min="1027" max="1027" width="6.28515625" style="62" customWidth="1"/>
    <col min="1028" max="1031" width="6.5703125" style="62" customWidth="1"/>
    <col min="1032" max="1032" width="5.42578125" style="62" customWidth="1"/>
    <col min="1033" max="1033" width="6.5703125" style="62" customWidth="1"/>
    <col min="1034" max="1034" width="6.85546875" style="62" customWidth="1"/>
    <col min="1035" max="1035" width="6.5703125" style="62" customWidth="1"/>
    <col min="1036" max="1036" width="7" style="62" customWidth="1"/>
    <col min="1037" max="1037" width="6.5703125" style="62" customWidth="1"/>
    <col min="1038" max="1038" width="5.5703125" style="62" customWidth="1"/>
    <col min="1039" max="1039" width="7.5703125" style="62" customWidth="1"/>
    <col min="1040" max="1040" width="4.5703125" style="62" customWidth="1"/>
    <col min="1041" max="1041" width="6.7109375" style="62" customWidth="1"/>
    <col min="1042" max="1042" width="6.42578125" style="62" customWidth="1"/>
    <col min="1043" max="1268" width="9.140625" style="62"/>
    <col min="1269" max="1269" width="14.140625" style="62" bestFit="1" customWidth="1"/>
    <col min="1270" max="1280" width="9.140625" style="62"/>
    <col min="1281" max="1281" width="7.140625" style="62" customWidth="1"/>
    <col min="1282" max="1282" width="12" style="62" customWidth="1"/>
    <col min="1283" max="1283" width="6.28515625" style="62" customWidth="1"/>
    <col min="1284" max="1287" width="6.5703125" style="62" customWidth="1"/>
    <col min="1288" max="1288" width="5.42578125" style="62" customWidth="1"/>
    <col min="1289" max="1289" width="6.5703125" style="62" customWidth="1"/>
    <col min="1290" max="1290" width="6.85546875" style="62" customWidth="1"/>
    <col min="1291" max="1291" width="6.5703125" style="62" customWidth="1"/>
    <col min="1292" max="1292" width="7" style="62" customWidth="1"/>
    <col min="1293" max="1293" width="6.5703125" style="62" customWidth="1"/>
    <col min="1294" max="1294" width="5.5703125" style="62" customWidth="1"/>
    <col min="1295" max="1295" width="7.5703125" style="62" customWidth="1"/>
    <col min="1296" max="1296" width="4.5703125" style="62" customWidth="1"/>
    <col min="1297" max="1297" width="6.7109375" style="62" customWidth="1"/>
    <col min="1298" max="1298" width="6.42578125" style="62" customWidth="1"/>
    <col min="1299" max="1524" width="9.140625" style="62"/>
    <col min="1525" max="1525" width="14.140625" style="62" bestFit="1" customWidth="1"/>
    <col min="1526" max="1536" width="9.140625" style="62"/>
    <col min="1537" max="1537" width="7.140625" style="62" customWidth="1"/>
    <col min="1538" max="1538" width="12" style="62" customWidth="1"/>
    <col min="1539" max="1539" width="6.28515625" style="62" customWidth="1"/>
    <col min="1540" max="1543" width="6.5703125" style="62" customWidth="1"/>
    <col min="1544" max="1544" width="5.42578125" style="62" customWidth="1"/>
    <col min="1545" max="1545" width="6.5703125" style="62" customWidth="1"/>
    <col min="1546" max="1546" width="6.85546875" style="62" customWidth="1"/>
    <col min="1547" max="1547" width="6.5703125" style="62" customWidth="1"/>
    <col min="1548" max="1548" width="7" style="62" customWidth="1"/>
    <col min="1549" max="1549" width="6.5703125" style="62" customWidth="1"/>
    <col min="1550" max="1550" width="5.5703125" style="62" customWidth="1"/>
    <col min="1551" max="1551" width="7.5703125" style="62" customWidth="1"/>
    <col min="1552" max="1552" width="4.5703125" style="62" customWidth="1"/>
    <col min="1553" max="1553" width="6.7109375" style="62" customWidth="1"/>
    <col min="1554" max="1554" width="6.42578125" style="62" customWidth="1"/>
    <col min="1555" max="1780" width="9.140625" style="62"/>
    <col min="1781" max="1781" width="14.140625" style="62" bestFit="1" customWidth="1"/>
    <col min="1782" max="1792" width="9.140625" style="62"/>
    <col min="1793" max="1793" width="7.140625" style="62" customWidth="1"/>
    <col min="1794" max="1794" width="12" style="62" customWidth="1"/>
    <col min="1795" max="1795" width="6.28515625" style="62" customWidth="1"/>
    <col min="1796" max="1799" width="6.5703125" style="62" customWidth="1"/>
    <col min="1800" max="1800" width="5.42578125" style="62" customWidth="1"/>
    <col min="1801" max="1801" width="6.5703125" style="62" customWidth="1"/>
    <col min="1802" max="1802" width="6.85546875" style="62" customWidth="1"/>
    <col min="1803" max="1803" width="6.5703125" style="62" customWidth="1"/>
    <col min="1804" max="1804" width="7" style="62" customWidth="1"/>
    <col min="1805" max="1805" width="6.5703125" style="62" customWidth="1"/>
    <col min="1806" max="1806" width="5.5703125" style="62" customWidth="1"/>
    <col min="1807" max="1807" width="7.5703125" style="62" customWidth="1"/>
    <col min="1808" max="1808" width="4.5703125" style="62" customWidth="1"/>
    <col min="1809" max="1809" width="6.7109375" style="62" customWidth="1"/>
    <col min="1810" max="1810" width="6.42578125" style="62" customWidth="1"/>
    <col min="1811" max="2036" width="9.140625" style="62"/>
    <col min="2037" max="2037" width="14.140625" style="62" bestFit="1" customWidth="1"/>
    <col min="2038" max="2048" width="9.140625" style="62"/>
    <col min="2049" max="2049" width="7.140625" style="62" customWidth="1"/>
    <col min="2050" max="2050" width="12" style="62" customWidth="1"/>
    <col min="2051" max="2051" width="6.28515625" style="62" customWidth="1"/>
    <col min="2052" max="2055" width="6.5703125" style="62" customWidth="1"/>
    <col min="2056" max="2056" width="5.42578125" style="62" customWidth="1"/>
    <col min="2057" max="2057" width="6.5703125" style="62" customWidth="1"/>
    <col min="2058" max="2058" width="6.85546875" style="62" customWidth="1"/>
    <col min="2059" max="2059" width="6.5703125" style="62" customWidth="1"/>
    <col min="2060" max="2060" width="7" style="62" customWidth="1"/>
    <col min="2061" max="2061" width="6.5703125" style="62" customWidth="1"/>
    <col min="2062" max="2062" width="5.5703125" style="62" customWidth="1"/>
    <col min="2063" max="2063" width="7.5703125" style="62" customWidth="1"/>
    <col min="2064" max="2064" width="4.5703125" style="62" customWidth="1"/>
    <col min="2065" max="2065" width="6.7109375" style="62" customWidth="1"/>
    <col min="2066" max="2066" width="6.42578125" style="62" customWidth="1"/>
    <col min="2067" max="2292" width="9.140625" style="62"/>
    <col min="2293" max="2293" width="14.140625" style="62" bestFit="1" customWidth="1"/>
    <col min="2294" max="2304" width="9.140625" style="62"/>
    <col min="2305" max="2305" width="7.140625" style="62" customWidth="1"/>
    <col min="2306" max="2306" width="12" style="62" customWidth="1"/>
    <col min="2307" max="2307" width="6.28515625" style="62" customWidth="1"/>
    <col min="2308" max="2311" width="6.5703125" style="62" customWidth="1"/>
    <col min="2312" max="2312" width="5.42578125" style="62" customWidth="1"/>
    <col min="2313" max="2313" width="6.5703125" style="62" customWidth="1"/>
    <col min="2314" max="2314" width="6.85546875" style="62" customWidth="1"/>
    <col min="2315" max="2315" width="6.5703125" style="62" customWidth="1"/>
    <col min="2316" max="2316" width="7" style="62" customWidth="1"/>
    <col min="2317" max="2317" width="6.5703125" style="62" customWidth="1"/>
    <col min="2318" max="2318" width="5.5703125" style="62" customWidth="1"/>
    <col min="2319" max="2319" width="7.5703125" style="62" customWidth="1"/>
    <col min="2320" max="2320" width="4.5703125" style="62" customWidth="1"/>
    <col min="2321" max="2321" width="6.7109375" style="62" customWidth="1"/>
    <col min="2322" max="2322" width="6.42578125" style="62" customWidth="1"/>
    <col min="2323" max="2548" width="9.140625" style="62"/>
    <col min="2549" max="2549" width="14.140625" style="62" bestFit="1" customWidth="1"/>
    <col min="2550" max="2560" width="9.140625" style="62"/>
    <col min="2561" max="2561" width="7.140625" style="62" customWidth="1"/>
    <col min="2562" max="2562" width="12" style="62" customWidth="1"/>
    <col min="2563" max="2563" width="6.28515625" style="62" customWidth="1"/>
    <col min="2564" max="2567" width="6.5703125" style="62" customWidth="1"/>
    <col min="2568" max="2568" width="5.42578125" style="62" customWidth="1"/>
    <col min="2569" max="2569" width="6.5703125" style="62" customWidth="1"/>
    <col min="2570" max="2570" width="6.85546875" style="62" customWidth="1"/>
    <col min="2571" max="2571" width="6.5703125" style="62" customWidth="1"/>
    <col min="2572" max="2572" width="7" style="62" customWidth="1"/>
    <col min="2573" max="2573" width="6.5703125" style="62" customWidth="1"/>
    <col min="2574" max="2574" width="5.5703125" style="62" customWidth="1"/>
    <col min="2575" max="2575" width="7.5703125" style="62" customWidth="1"/>
    <col min="2576" max="2576" width="4.5703125" style="62" customWidth="1"/>
    <col min="2577" max="2577" width="6.7109375" style="62" customWidth="1"/>
    <col min="2578" max="2578" width="6.42578125" style="62" customWidth="1"/>
    <col min="2579" max="2804" width="9.140625" style="62"/>
    <col min="2805" max="2805" width="14.140625" style="62" bestFit="1" customWidth="1"/>
    <col min="2806" max="2816" width="9.140625" style="62"/>
    <col min="2817" max="2817" width="7.140625" style="62" customWidth="1"/>
    <col min="2818" max="2818" width="12" style="62" customWidth="1"/>
    <col min="2819" max="2819" width="6.28515625" style="62" customWidth="1"/>
    <col min="2820" max="2823" width="6.5703125" style="62" customWidth="1"/>
    <col min="2824" max="2824" width="5.42578125" style="62" customWidth="1"/>
    <col min="2825" max="2825" width="6.5703125" style="62" customWidth="1"/>
    <col min="2826" max="2826" width="6.85546875" style="62" customWidth="1"/>
    <col min="2827" max="2827" width="6.5703125" style="62" customWidth="1"/>
    <col min="2828" max="2828" width="7" style="62" customWidth="1"/>
    <col min="2829" max="2829" width="6.5703125" style="62" customWidth="1"/>
    <col min="2830" max="2830" width="5.5703125" style="62" customWidth="1"/>
    <col min="2831" max="2831" width="7.5703125" style="62" customWidth="1"/>
    <col min="2832" max="2832" width="4.5703125" style="62" customWidth="1"/>
    <col min="2833" max="2833" width="6.7109375" style="62" customWidth="1"/>
    <col min="2834" max="2834" width="6.42578125" style="62" customWidth="1"/>
    <col min="2835" max="3060" width="9.140625" style="62"/>
    <col min="3061" max="3061" width="14.140625" style="62" bestFit="1" customWidth="1"/>
    <col min="3062" max="3072" width="9.140625" style="62"/>
    <col min="3073" max="3073" width="7.140625" style="62" customWidth="1"/>
    <col min="3074" max="3074" width="12" style="62" customWidth="1"/>
    <col min="3075" max="3075" width="6.28515625" style="62" customWidth="1"/>
    <col min="3076" max="3079" width="6.5703125" style="62" customWidth="1"/>
    <col min="3080" max="3080" width="5.42578125" style="62" customWidth="1"/>
    <col min="3081" max="3081" width="6.5703125" style="62" customWidth="1"/>
    <col min="3082" max="3082" width="6.85546875" style="62" customWidth="1"/>
    <col min="3083" max="3083" width="6.5703125" style="62" customWidth="1"/>
    <col min="3084" max="3084" width="7" style="62" customWidth="1"/>
    <col min="3085" max="3085" width="6.5703125" style="62" customWidth="1"/>
    <col min="3086" max="3086" width="5.5703125" style="62" customWidth="1"/>
    <col min="3087" max="3087" width="7.5703125" style="62" customWidth="1"/>
    <col min="3088" max="3088" width="4.5703125" style="62" customWidth="1"/>
    <col min="3089" max="3089" width="6.7109375" style="62" customWidth="1"/>
    <col min="3090" max="3090" width="6.42578125" style="62" customWidth="1"/>
    <col min="3091" max="3316" width="9.140625" style="62"/>
    <col min="3317" max="3317" width="14.140625" style="62" bestFit="1" customWidth="1"/>
    <col min="3318" max="3328" width="9.140625" style="62"/>
    <col min="3329" max="3329" width="7.140625" style="62" customWidth="1"/>
    <col min="3330" max="3330" width="12" style="62" customWidth="1"/>
    <col min="3331" max="3331" width="6.28515625" style="62" customWidth="1"/>
    <col min="3332" max="3335" width="6.5703125" style="62" customWidth="1"/>
    <col min="3336" max="3336" width="5.42578125" style="62" customWidth="1"/>
    <col min="3337" max="3337" width="6.5703125" style="62" customWidth="1"/>
    <col min="3338" max="3338" width="6.85546875" style="62" customWidth="1"/>
    <col min="3339" max="3339" width="6.5703125" style="62" customWidth="1"/>
    <col min="3340" max="3340" width="7" style="62" customWidth="1"/>
    <col min="3341" max="3341" width="6.5703125" style="62" customWidth="1"/>
    <col min="3342" max="3342" width="5.5703125" style="62" customWidth="1"/>
    <col min="3343" max="3343" width="7.5703125" style="62" customWidth="1"/>
    <col min="3344" max="3344" width="4.5703125" style="62" customWidth="1"/>
    <col min="3345" max="3345" width="6.7109375" style="62" customWidth="1"/>
    <col min="3346" max="3346" width="6.42578125" style="62" customWidth="1"/>
    <col min="3347" max="3572" width="9.140625" style="62"/>
    <col min="3573" max="3573" width="14.140625" style="62" bestFit="1" customWidth="1"/>
    <col min="3574" max="3584" width="9.140625" style="62"/>
    <col min="3585" max="3585" width="7.140625" style="62" customWidth="1"/>
    <col min="3586" max="3586" width="12" style="62" customWidth="1"/>
    <col min="3587" max="3587" width="6.28515625" style="62" customWidth="1"/>
    <col min="3588" max="3591" width="6.5703125" style="62" customWidth="1"/>
    <col min="3592" max="3592" width="5.42578125" style="62" customWidth="1"/>
    <col min="3593" max="3593" width="6.5703125" style="62" customWidth="1"/>
    <col min="3594" max="3594" width="6.85546875" style="62" customWidth="1"/>
    <col min="3595" max="3595" width="6.5703125" style="62" customWidth="1"/>
    <col min="3596" max="3596" width="7" style="62" customWidth="1"/>
    <col min="3597" max="3597" width="6.5703125" style="62" customWidth="1"/>
    <col min="3598" max="3598" width="5.5703125" style="62" customWidth="1"/>
    <col min="3599" max="3599" width="7.5703125" style="62" customWidth="1"/>
    <col min="3600" max="3600" width="4.5703125" style="62" customWidth="1"/>
    <col min="3601" max="3601" width="6.7109375" style="62" customWidth="1"/>
    <col min="3602" max="3602" width="6.42578125" style="62" customWidth="1"/>
    <col min="3603" max="3828" width="9.140625" style="62"/>
    <col min="3829" max="3829" width="14.140625" style="62" bestFit="1" customWidth="1"/>
    <col min="3830" max="3840" width="9.140625" style="62"/>
    <col min="3841" max="3841" width="7.140625" style="62" customWidth="1"/>
    <col min="3842" max="3842" width="12" style="62" customWidth="1"/>
    <col min="3843" max="3843" width="6.28515625" style="62" customWidth="1"/>
    <col min="3844" max="3847" width="6.5703125" style="62" customWidth="1"/>
    <col min="3848" max="3848" width="5.42578125" style="62" customWidth="1"/>
    <col min="3849" max="3849" width="6.5703125" style="62" customWidth="1"/>
    <col min="3850" max="3850" width="6.85546875" style="62" customWidth="1"/>
    <col min="3851" max="3851" width="6.5703125" style="62" customWidth="1"/>
    <col min="3852" max="3852" width="7" style="62" customWidth="1"/>
    <col min="3853" max="3853" width="6.5703125" style="62" customWidth="1"/>
    <col min="3854" max="3854" width="5.5703125" style="62" customWidth="1"/>
    <col min="3855" max="3855" width="7.5703125" style="62" customWidth="1"/>
    <col min="3856" max="3856" width="4.5703125" style="62" customWidth="1"/>
    <col min="3857" max="3857" width="6.7109375" style="62" customWidth="1"/>
    <col min="3858" max="3858" width="6.42578125" style="62" customWidth="1"/>
    <col min="3859" max="4084" width="9.140625" style="62"/>
    <col min="4085" max="4085" width="14.140625" style="62" bestFit="1" customWidth="1"/>
    <col min="4086" max="4096" width="9.140625" style="62"/>
    <col min="4097" max="4097" width="7.140625" style="62" customWidth="1"/>
    <col min="4098" max="4098" width="12" style="62" customWidth="1"/>
    <col min="4099" max="4099" width="6.28515625" style="62" customWidth="1"/>
    <col min="4100" max="4103" width="6.5703125" style="62" customWidth="1"/>
    <col min="4104" max="4104" width="5.42578125" style="62" customWidth="1"/>
    <col min="4105" max="4105" width="6.5703125" style="62" customWidth="1"/>
    <col min="4106" max="4106" width="6.85546875" style="62" customWidth="1"/>
    <col min="4107" max="4107" width="6.5703125" style="62" customWidth="1"/>
    <col min="4108" max="4108" width="7" style="62" customWidth="1"/>
    <col min="4109" max="4109" width="6.5703125" style="62" customWidth="1"/>
    <col min="4110" max="4110" width="5.5703125" style="62" customWidth="1"/>
    <col min="4111" max="4111" width="7.5703125" style="62" customWidth="1"/>
    <col min="4112" max="4112" width="4.5703125" style="62" customWidth="1"/>
    <col min="4113" max="4113" width="6.7109375" style="62" customWidth="1"/>
    <col min="4114" max="4114" width="6.42578125" style="62" customWidth="1"/>
    <col min="4115" max="4340" width="9.140625" style="62"/>
    <col min="4341" max="4341" width="14.140625" style="62" bestFit="1" customWidth="1"/>
    <col min="4342" max="4352" width="9.140625" style="62"/>
    <col min="4353" max="4353" width="7.140625" style="62" customWidth="1"/>
    <col min="4354" max="4354" width="12" style="62" customWidth="1"/>
    <col min="4355" max="4355" width="6.28515625" style="62" customWidth="1"/>
    <col min="4356" max="4359" width="6.5703125" style="62" customWidth="1"/>
    <col min="4360" max="4360" width="5.42578125" style="62" customWidth="1"/>
    <col min="4361" max="4361" width="6.5703125" style="62" customWidth="1"/>
    <col min="4362" max="4362" width="6.85546875" style="62" customWidth="1"/>
    <col min="4363" max="4363" width="6.5703125" style="62" customWidth="1"/>
    <col min="4364" max="4364" width="7" style="62" customWidth="1"/>
    <col min="4365" max="4365" width="6.5703125" style="62" customWidth="1"/>
    <col min="4366" max="4366" width="5.5703125" style="62" customWidth="1"/>
    <col min="4367" max="4367" width="7.5703125" style="62" customWidth="1"/>
    <col min="4368" max="4368" width="4.5703125" style="62" customWidth="1"/>
    <col min="4369" max="4369" width="6.7109375" style="62" customWidth="1"/>
    <col min="4370" max="4370" width="6.42578125" style="62" customWidth="1"/>
    <col min="4371" max="4596" width="9.140625" style="62"/>
    <col min="4597" max="4597" width="14.140625" style="62" bestFit="1" customWidth="1"/>
    <col min="4598" max="4608" width="9.140625" style="62"/>
    <col min="4609" max="4609" width="7.140625" style="62" customWidth="1"/>
    <col min="4610" max="4610" width="12" style="62" customWidth="1"/>
    <col min="4611" max="4611" width="6.28515625" style="62" customWidth="1"/>
    <col min="4612" max="4615" width="6.5703125" style="62" customWidth="1"/>
    <col min="4616" max="4616" width="5.42578125" style="62" customWidth="1"/>
    <col min="4617" max="4617" width="6.5703125" style="62" customWidth="1"/>
    <col min="4618" max="4618" width="6.85546875" style="62" customWidth="1"/>
    <col min="4619" max="4619" width="6.5703125" style="62" customWidth="1"/>
    <col min="4620" max="4620" width="7" style="62" customWidth="1"/>
    <col min="4621" max="4621" width="6.5703125" style="62" customWidth="1"/>
    <col min="4622" max="4622" width="5.5703125" style="62" customWidth="1"/>
    <col min="4623" max="4623" width="7.5703125" style="62" customWidth="1"/>
    <col min="4624" max="4624" width="4.5703125" style="62" customWidth="1"/>
    <col min="4625" max="4625" width="6.7109375" style="62" customWidth="1"/>
    <col min="4626" max="4626" width="6.42578125" style="62" customWidth="1"/>
    <col min="4627" max="4852" width="9.140625" style="62"/>
    <col min="4853" max="4853" width="14.140625" style="62" bestFit="1" customWidth="1"/>
    <col min="4854" max="4864" width="9.140625" style="62"/>
    <col min="4865" max="4865" width="7.140625" style="62" customWidth="1"/>
    <col min="4866" max="4866" width="12" style="62" customWidth="1"/>
    <col min="4867" max="4867" width="6.28515625" style="62" customWidth="1"/>
    <col min="4868" max="4871" width="6.5703125" style="62" customWidth="1"/>
    <col min="4872" max="4872" width="5.42578125" style="62" customWidth="1"/>
    <col min="4873" max="4873" width="6.5703125" style="62" customWidth="1"/>
    <col min="4874" max="4874" width="6.85546875" style="62" customWidth="1"/>
    <col min="4875" max="4875" width="6.5703125" style="62" customWidth="1"/>
    <col min="4876" max="4876" width="7" style="62" customWidth="1"/>
    <col min="4877" max="4877" width="6.5703125" style="62" customWidth="1"/>
    <col min="4878" max="4878" width="5.5703125" style="62" customWidth="1"/>
    <col min="4879" max="4879" width="7.5703125" style="62" customWidth="1"/>
    <col min="4880" max="4880" width="4.5703125" style="62" customWidth="1"/>
    <col min="4881" max="4881" width="6.7109375" style="62" customWidth="1"/>
    <col min="4882" max="4882" width="6.42578125" style="62" customWidth="1"/>
    <col min="4883" max="5108" width="9.140625" style="62"/>
    <col min="5109" max="5109" width="14.140625" style="62" bestFit="1" customWidth="1"/>
    <col min="5110" max="5120" width="9.140625" style="62"/>
    <col min="5121" max="5121" width="7.140625" style="62" customWidth="1"/>
    <col min="5122" max="5122" width="12" style="62" customWidth="1"/>
    <col min="5123" max="5123" width="6.28515625" style="62" customWidth="1"/>
    <col min="5124" max="5127" width="6.5703125" style="62" customWidth="1"/>
    <col min="5128" max="5128" width="5.42578125" style="62" customWidth="1"/>
    <col min="5129" max="5129" width="6.5703125" style="62" customWidth="1"/>
    <col min="5130" max="5130" width="6.85546875" style="62" customWidth="1"/>
    <col min="5131" max="5131" width="6.5703125" style="62" customWidth="1"/>
    <col min="5132" max="5132" width="7" style="62" customWidth="1"/>
    <col min="5133" max="5133" width="6.5703125" style="62" customWidth="1"/>
    <col min="5134" max="5134" width="5.5703125" style="62" customWidth="1"/>
    <col min="5135" max="5135" width="7.5703125" style="62" customWidth="1"/>
    <col min="5136" max="5136" width="4.5703125" style="62" customWidth="1"/>
    <col min="5137" max="5137" width="6.7109375" style="62" customWidth="1"/>
    <col min="5138" max="5138" width="6.42578125" style="62" customWidth="1"/>
    <col min="5139" max="5364" width="9.140625" style="62"/>
    <col min="5365" max="5365" width="14.140625" style="62" bestFit="1" customWidth="1"/>
    <col min="5366" max="5376" width="9.140625" style="62"/>
    <col min="5377" max="5377" width="7.140625" style="62" customWidth="1"/>
    <col min="5378" max="5378" width="12" style="62" customWidth="1"/>
    <col min="5379" max="5379" width="6.28515625" style="62" customWidth="1"/>
    <col min="5380" max="5383" width="6.5703125" style="62" customWidth="1"/>
    <col min="5384" max="5384" width="5.42578125" style="62" customWidth="1"/>
    <col min="5385" max="5385" width="6.5703125" style="62" customWidth="1"/>
    <col min="5386" max="5386" width="6.85546875" style="62" customWidth="1"/>
    <col min="5387" max="5387" width="6.5703125" style="62" customWidth="1"/>
    <col min="5388" max="5388" width="7" style="62" customWidth="1"/>
    <col min="5389" max="5389" width="6.5703125" style="62" customWidth="1"/>
    <col min="5390" max="5390" width="5.5703125" style="62" customWidth="1"/>
    <col min="5391" max="5391" width="7.5703125" style="62" customWidth="1"/>
    <col min="5392" max="5392" width="4.5703125" style="62" customWidth="1"/>
    <col min="5393" max="5393" width="6.7109375" style="62" customWidth="1"/>
    <col min="5394" max="5394" width="6.42578125" style="62" customWidth="1"/>
    <col min="5395" max="5620" width="9.140625" style="62"/>
    <col min="5621" max="5621" width="14.140625" style="62" bestFit="1" customWidth="1"/>
    <col min="5622" max="5632" width="9.140625" style="62"/>
    <col min="5633" max="5633" width="7.140625" style="62" customWidth="1"/>
    <col min="5634" max="5634" width="12" style="62" customWidth="1"/>
    <col min="5635" max="5635" width="6.28515625" style="62" customWidth="1"/>
    <col min="5636" max="5639" width="6.5703125" style="62" customWidth="1"/>
    <col min="5640" max="5640" width="5.42578125" style="62" customWidth="1"/>
    <col min="5641" max="5641" width="6.5703125" style="62" customWidth="1"/>
    <col min="5642" max="5642" width="6.85546875" style="62" customWidth="1"/>
    <col min="5643" max="5643" width="6.5703125" style="62" customWidth="1"/>
    <col min="5644" max="5644" width="7" style="62" customWidth="1"/>
    <col min="5645" max="5645" width="6.5703125" style="62" customWidth="1"/>
    <col min="5646" max="5646" width="5.5703125" style="62" customWidth="1"/>
    <col min="5647" max="5647" width="7.5703125" style="62" customWidth="1"/>
    <col min="5648" max="5648" width="4.5703125" style="62" customWidth="1"/>
    <col min="5649" max="5649" width="6.7109375" style="62" customWidth="1"/>
    <col min="5650" max="5650" width="6.42578125" style="62" customWidth="1"/>
    <col min="5651" max="5876" width="9.140625" style="62"/>
    <col min="5877" max="5877" width="14.140625" style="62" bestFit="1" customWidth="1"/>
    <col min="5878" max="5888" width="9.140625" style="62"/>
    <col min="5889" max="5889" width="7.140625" style="62" customWidth="1"/>
    <col min="5890" max="5890" width="12" style="62" customWidth="1"/>
    <col min="5891" max="5891" width="6.28515625" style="62" customWidth="1"/>
    <col min="5892" max="5895" width="6.5703125" style="62" customWidth="1"/>
    <col min="5896" max="5896" width="5.42578125" style="62" customWidth="1"/>
    <col min="5897" max="5897" width="6.5703125" style="62" customWidth="1"/>
    <col min="5898" max="5898" width="6.85546875" style="62" customWidth="1"/>
    <col min="5899" max="5899" width="6.5703125" style="62" customWidth="1"/>
    <col min="5900" max="5900" width="7" style="62" customWidth="1"/>
    <col min="5901" max="5901" width="6.5703125" style="62" customWidth="1"/>
    <col min="5902" max="5902" width="5.5703125" style="62" customWidth="1"/>
    <col min="5903" max="5903" width="7.5703125" style="62" customWidth="1"/>
    <col min="5904" max="5904" width="4.5703125" style="62" customWidth="1"/>
    <col min="5905" max="5905" width="6.7109375" style="62" customWidth="1"/>
    <col min="5906" max="5906" width="6.42578125" style="62" customWidth="1"/>
    <col min="5907" max="6132" width="9.140625" style="62"/>
    <col min="6133" max="6133" width="14.140625" style="62" bestFit="1" customWidth="1"/>
    <col min="6134" max="6144" width="9.140625" style="62"/>
    <col min="6145" max="6145" width="7.140625" style="62" customWidth="1"/>
    <col min="6146" max="6146" width="12" style="62" customWidth="1"/>
    <col min="6147" max="6147" width="6.28515625" style="62" customWidth="1"/>
    <col min="6148" max="6151" width="6.5703125" style="62" customWidth="1"/>
    <col min="6152" max="6152" width="5.42578125" style="62" customWidth="1"/>
    <col min="6153" max="6153" width="6.5703125" style="62" customWidth="1"/>
    <col min="6154" max="6154" width="6.85546875" style="62" customWidth="1"/>
    <col min="6155" max="6155" width="6.5703125" style="62" customWidth="1"/>
    <col min="6156" max="6156" width="7" style="62" customWidth="1"/>
    <col min="6157" max="6157" width="6.5703125" style="62" customWidth="1"/>
    <col min="6158" max="6158" width="5.5703125" style="62" customWidth="1"/>
    <col min="6159" max="6159" width="7.5703125" style="62" customWidth="1"/>
    <col min="6160" max="6160" width="4.5703125" style="62" customWidth="1"/>
    <col min="6161" max="6161" width="6.7109375" style="62" customWidth="1"/>
    <col min="6162" max="6162" width="6.42578125" style="62" customWidth="1"/>
    <col min="6163" max="6388" width="9.140625" style="62"/>
    <col min="6389" max="6389" width="14.140625" style="62" bestFit="1" customWidth="1"/>
    <col min="6390" max="6400" width="9.140625" style="62"/>
    <col min="6401" max="6401" width="7.140625" style="62" customWidth="1"/>
    <col min="6402" max="6402" width="12" style="62" customWidth="1"/>
    <col min="6403" max="6403" width="6.28515625" style="62" customWidth="1"/>
    <col min="6404" max="6407" width="6.5703125" style="62" customWidth="1"/>
    <col min="6408" max="6408" width="5.42578125" style="62" customWidth="1"/>
    <col min="6409" max="6409" width="6.5703125" style="62" customWidth="1"/>
    <col min="6410" max="6410" width="6.85546875" style="62" customWidth="1"/>
    <col min="6411" max="6411" width="6.5703125" style="62" customWidth="1"/>
    <col min="6412" max="6412" width="7" style="62" customWidth="1"/>
    <col min="6413" max="6413" width="6.5703125" style="62" customWidth="1"/>
    <col min="6414" max="6414" width="5.5703125" style="62" customWidth="1"/>
    <col min="6415" max="6415" width="7.5703125" style="62" customWidth="1"/>
    <col min="6416" max="6416" width="4.5703125" style="62" customWidth="1"/>
    <col min="6417" max="6417" width="6.7109375" style="62" customWidth="1"/>
    <col min="6418" max="6418" width="6.42578125" style="62" customWidth="1"/>
    <col min="6419" max="6644" width="9.140625" style="62"/>
    <col min="6645" max="6645" width="14.140625" style="62" bestFit="1" customWidth="1"/>
    <col min="6646" max="6656" width="9.140625" style="62"/>
    <col min="6657" max="6657" width="7.140625" style="62" customWidth="1"/>
    <col min="6658" max="6658" width="12" style="62" customWidth="1"/>
    <col min="6659" max="6659" width="6.28515625" style="62" customWidth="1"/>
    <col min="6660" max="6663" width="6.5703125" style="62" customWidth="1"/>
    <col min="6664" max="6664" width="5.42578125" style="62" customWidth="1"/>
    <col min="6665" max="6665" width="6.5703125" style="62" customWidth="1"/>
    <col min="6666" max="6666" width="6.85546875" style="62" customWidth="1"/>
    <col min="6667" max="6667" width="6.5703125" style="62" customWidth="1"/>
    <col min="6668" max="6668" width="7" style="62" customWidth="1"/>
    <col min="6669" max="6669" width="6.5703125" style="62" customWidth="1"/>
    <col min="6670" max="6670" width="5.5703125" style="62" customWidth="1"/>
    <col min="6671" max="6671" width="7.5703125" style="62" customWidth="1"/>
    <col min="6672" max="6672" width="4.5703125" style="62" customWidth="1"/>
    <col min="6673" max="6673" width="6.7109375" style="62" customWidth="1"/>
    <col min="6674" max="6674" width="6.42578125" style="62" customWidth="1"/>
    <col min="6675" max="6900" width="9.140625" style="62"/>
    <col min="6901" max="6901" width="14.140625" style="62" bestFit="1" customWidth="1"/>
    <col min="6902" max="6912" width="9.140625" style="62"/>
    <col min="6913" max="6913" width="7.140625" style="62" customWidth="1"/>
    <col min="6914" max="6914" width="12" style="62" customWidth="1"/>
    <col min="6915" max="6915" width="6.28515625" style="62" customWidth="1"/>
    <col min="6916" max="6919" width="6.5703125" style="62" customWidth="1"/>
    <col min="6920" max="6920" width="5.42578125" style="62" customWidth="1"/>
    <col min="6921" max="6921" width="6.5703125" style="62" customWidth="1"/>
    <col min="6922" max="6922" width="6.85546875" style="62" customWidth="1"/>
    <col min="6923" max="6923" width="6.5703125" style="62" customWidth="1"/>
    <col min="6924" max="6924" width="7" style="62" customWidth="1"/>
    <col min="6925" max="6925" width="6.5703125" style="62" customWidth="1"/>
    <col min="6926" max="6926" width="5.5703125" style="62" customWidth="1"/>
    <col min="6927" max="6927" width="7.5703125" style="62" customWidth="1"/>
    <col min="6928" max="6928" width="4.5703125" style="62" customWidth="1"/>
    <col min="6929" max="6929" width="6.7109375" style="62" customWidth="1"/>
    <col min="6930" max="6930" width="6.42578125" style="62" customWidth="1"/>
    <col min="6931" max="7156" width="9.140625" style="62"/>
    <col min="7157" max="7157" width="14.140625" style="62" bestFit="1" customWidth="1"/>
    <col min="7158" max="7168" width="9.140625" style="62"/>
    <col min="7169" max="7169" width="7.140625" style="62" customWidth="1"/>
    <col min="7170" max="7170" width="12" style="62" customWidth="1"/>
    <col min="7171" max="7171" width="6.28515625" style="62" customWidth="1"/>
    <col min="7172" max="7175" width="6.5703125" style="62" customWidth="1"/>
    <col min="7176" max="7176" width="5.42578125" style="62" customWidth="1"/>
    <col min="7177" max="7177" width="6.5703125" style="62" customWidth="1"/>
    <col min="7178" max="7178" width="6.85546875" style="62" customWidth="1"/>
    <col min="7179" max="7179" width="6.5703125" style="62" customWidth="1"/>
    <col min="7180" max="7180" width="7" style="62" customWidth="1"/>
    <col min="7181" max="7181" width="6.5703125" style="62" customWidth="1"/>
    <col min="7182" max="7182" width="5.5703125" style="62" customWidth="1"/>
    <col min="7183" max="7183" width="7.5703125" style="62" customWidth="1"/>
    <col min="7184" max="7184" width="4.5703125" style="62" customWidth="1"/>
    <col min="7185" max="7185" width="6.7109375" style="62" customWidth="1"/>
    <col min="7186" max="7186" width="6.42578125" style="62" customWidth="1"/>
    <col min="7187" max="7412" width="9.140625" style="62"/>
    <col min="7413" max="7413" width="14.140625" style="62" bestFit="1" customWidth="1"/>
    <col min="7414" max="7424" width="9.140625" style="62"/>
    <col min="7425" max="7425" width="7.140625" style="62" customWidth="1"/>
    <col min="7426" max="7426" width="12" style="62" customWidth="1"/>
    <col min="7427" max="7427" width="6.28515625" style="62" customWidth="1"/>
    <col min="7428" max="7431" width="6.5703125" style="62" customWidth="1"/>
    <col min="7432" max="7432" width="5.42578125" style="62" customWidth="1"/>
    <col min="7433" max="7433" width="6.5703125" style="62" customWidth="1"/>
    <col min="7434" max="7434" width="6.85546875" style="62" customWidth="1"/>
    <col min="7435" max="7435" width="6.5703125" style="62" customWidth="1"/>
    <col min="7436" max="7436" width="7" style="62" customWidth="1"/>
    <col min="7437" max="7437" width="6.5703125" style="62" customWidth="1"/>
    <col min="7438" max="7438" width="5.5703125" style="62" customWidth="1"/>
    <col min="7439" max="7439" width="7.5703125" style="62" customWidth="1"/>
    <col min="7440" max="7440" width="4.5703125" style="62" customWidth="1"/>
    <col min="7441" max="7441" width="6.7109375" style="62" customWidth="1"/>
    <col min="7442" max="7442" width="6.42578125" style="62" customWidth="1"/>
    <col min="7443" max="7668" width="9.140625" style="62"/>
    <col min="7669" max="7669" width="14.140625" style="62" bestFit="1" customWidth="1"/>
    <col min="7670" max="7680" width="9.140625" style="62"/>
    <col min="7681" max="7681" width="7.140625" style="62" customWidth="1"/>
    <col min="7682" max="7682" width="12" style="62" customWidth="1"/>
    <col min="7683" max="7683" width="6.28515625" style="62" customWidth="1"/>
    <col min="7684" max="7687" width="6.5703125" style="62" customWidth="1"/>
    <col min="7688" max="7688" width="5.42578125" style="62" customWidth="1"/>
    <col min="7689" max="7689" width="6.5703125" style="62" customWidth="1"/>
    <col min="7690" max="7690" width="6.85546875" style="62" customWidth="1"/>
    <col min="7691" max="7691" width="6.5703125" style="62" customWidth="1"/>
    <col min="7692" max="7692" width="7" style="62" customWidth="1"/>
    <col min="7693" max="7693" width="6.5703125" style="62" customWidth="1"/>
    <col min="7694" max="7694" width="5.5703125" style="62" customWidth="1"/>
    <col min="7695" max="7695" width="7.5703125" style="62" customWidth="1"/>
    <col min="7696" max="7696" width="4.5703125" style="62" customWidth="1"/>
    <col min="7697" max="7697" width="6.7109375" style="62" customWidth="1"/>
    <col min="7698" max="7698" width="6.42578125" style="62" customWidth="1"/>
    <col min="7699" max="7924" width="9.140625" style="62"/>
    <col min="7925" max="7925" width="14.140625" style="62" bestFit="1" customWidth="1"/>
    <col min="7926" max="7936" width="9.140625" style="62"/>
    <col min="7937" max="7937" width="7.140625" style="62" customWidth="1"/>
    <col min="7938" max="7938" width="12" style="62" customWidth="1"/>
    <col min="7939" max="7939" width="6.28515625" style="62" customWidth="1"/>
    <col min="7940" max="7943" width="6.5703125" style="62" customWidth="1"/>
    <col min="7944" max="7944" width="5.42578125" style="62" customWidth="1"/>
    <col min="7945" max="7945" width="6.5703125" style="62" customWidth="1"/>
    <col min="7946" max="7946" width="6.85546875" style="62" customWidth="1"/>
    <col min="7947" max="7947" width="6.5703125" style="62" customWidth="1"/>
    <col min="7948" max="7948" width="7" style="62" customWidth="1"/>
    <col min="7949" max="7949" width="6.5703125" style="62" customWidth="1"/>
    <col min="7950" max="7950" width="5.5703125" style="62" customWidth="1"/>
    <col min="7951" max="7951" width="7.5703125" style="62" customWidth="1"/>
    <col min="7952" max="7952" width="4.5703125" style="62" customWidth="1"/>
    <col min="7953" max="7953" width="6.7109375" style="62" customWidth="1"/>
    <col min="7954" max="7954" width="6.42578125" style="62" customWidth="1"/>
    <col min="7955" max="8180" width="9.140625" style="62"/>
    <col min="8181" max="8181" width="14.140625" style="62" bestFit="1" customWidth="1"/>
    <col min="8182" max="8192" width="9.140625" style="62"/>
    <col min="8193" max="8193" width="7.140625" style="62" customWidth="1"/>
    <col min="8194" max="8194" width="12" style="62" customWidth="1"/>
    <col min="8195" max="8195" width="6.28515625" style="62" customWidth="1"/>
    <col min="8196" max="8199" width="6.5703125" style="62" customWidth="1"/>
    <col min="8200" max="8200" width="5.42578125" style="62" customWidth="1"/>
    <col min="8201" max="8201" width="6.5703125" style="62" customWidth="1"/>
    <col min="8202" max="8202" width="6.85546875" style="62" customWidth="1"/>
    <col min="8203" max="8203" width="6.5703125" style="62" customWidth="1"/>
    <col min="8204" max="8204" width="7" style="62" customWidth="1"/>
    <col min="8205" max="8205" width="6.5703125" style="62" customWidth="1"/>
    <col min="8206" max="8206" width="5.5703125" style="62" customWidth="1"/>
    <col min="8207" max="8207" width="7.5703125" style="62" customWidth="1"/>
    <col min="8208" max="8208" width="4.5703125" style="62" customWidth="1"/>
    <col min="8209" max="8209" width="6.7109375" style="62" customWidth="1"/>
    <col min="8210" max="8210" width="6.42578125" style="62" customWidth="1"/>
    <col min="8211" max="8436" width="9.140625" style="62"/>
    <col min="8437" max="8437" width="14.140625" style="62" bestFit="1" customWidth="1"/>
    <col min="8438" max="8448" width="9.140625" style="62"/>
    <col min="8449" max="8449" width="7.140625" style="62" customWidth="1"/>
    <col min="8450" max="8450" width="12" style="62" customWidth="1"/>
    <col min="8451" max="8451" width="6.28515625" style="62" customWidth="1"/>
    <col min="8452" max="8455" width="6.5703125" style="62" customWidth="1"/>
    <col min="8456" max="8456" width="5.42578125" style="62" customWidth="1"/>
    <col min="8457" max="8457" width="6.5703125" style="62" customWidth="1"/>
    <col min="8458" max="8458" width="6.85546875" style="62" customWidth="1"/>
    <col min="8459" max="8459" width="6.5703125" style="62" customWidth="1"/>
    <col min="8460" max="8460" width="7" style="62" customWidth="1"/>
    <col min="8461" max="8461" width="6.5703125" style="62" customWidth="1"/>
    <col min="8462" max="8462" width="5.5703125" style="62" customWidth="1"/>
    <col min="8463" max="8463" width="7.5703125" style="62" customWidth="1"/>
    <col min="8464" max="8464" width="4.5703125" style="62" customWidth="1"/>
    <col min="8465" max="8465" width="6.7109375" style="62" customWidth="1"/>
    <col min="8466" max="8466" width="6.42578125" style="62" customWidth="1"/>
    <col min="8467" max="8692" width="9.140625" style="62"/>
    <col min="8693" max="8693" width="14.140625" style="62" bestFit="1" customWidth="1"/>
    <col min="8694" max="8704" width="9.140625" style="62"/>
    <col min="8705" max="8705" width="7.140625" style="62" customWidth="1"/>
    <col min="8706" max="8706" width="12" style="62" customWidth="1"/>
    <col min="8707" max="8707" width="6.28515625" style="62" customWidth="1"/>
    <col min="8708" max="8711" width="6.5703125" style="62" customWidth="1"/>
    <col min="8712" max="8712" width="5.42578125" style="62" customWidth="1"/>
    <col min="8713" max="8713" width="6.5703125" style="62" customWidth="1"/>
    <col min="8714" max="8714" width="6.85546875" style="62" customWidth="1"/>
    <col min="8715" max="8715" width="6.5703125" style="62" customWidth="1"/>
    <col min="8716" max="8716" width="7" style="62" customWidth="1"/>
    <col min="8717" max="8717" width="6.5703125" style="62" customWidth="1"/>
    <col min="8718" max="8718" width="5.5703125" style="62" customWidth="1"/>
    <col min="8719" max="8719" width="7.5703125" style="62" customWidth="1"/>
    <col min="8720" max="8720" width="4.5703125" style="62" customWidth="1"/>
    <col min="8721" max="8721" width="6.7109375" style="62" customWidth="1"/>
    <col min="8722" max="8722" width="6.42578125" style="62" customWidth="1"/>
    <col min="8723" max="8948" width="9.140625" style="62"/>
    <col min="8949" max="8949" width="14.140625" style="62" bestFit="1" customWidth="1"/>
    <col min="8950" max="8960" width="9.140625" style="62"/>
    <col min="8961" max="8961" width="7.140625" style="62" customWidth="1"/>
    <col min="8962" max="8962" width="12" style="62" customWidth="1"/>
    <col min="8963" max="8963" width="6.28515625" style="62" customWidth="1"/>
    <col min="8964" max="8967" width="6.5703125" style="62" customWidth="1"/>
    <col min="8968" max="8968" width="5.42578125" style="62" customWidth="1"/>
    <col min="8969" max="8969" width="6.5703125" style="62" customWidth="1"/>
    <col min="8970" max="8970" width="6.85546875" style="62" customWidth="1"/>
    <col min="8971" max="8971" width="6.5703125" style="62" customWidth="1"/>
    <col min="8972" max="8972" width="7" style="62" customWidth="1"/>
    <col min="8973" max="8973" width="6.5703125" style="62" customWidth="1"/>
    <col min="8974" max="8974" width="5.5703125" style="62" customWidth="1"/>
    <col min="8975" max="8975" width="7.5703125" style="62" customWidth="1"/>
    <col min="8976" max="8976" width="4.5703125" style="62" customWidth="1"/>
    <col min="8977" max="8977" width="6.7109375" style="62" customWidth="1"/>
    <col min="8978" max="8978" width="6.42578125" style="62" customWidth="1"/>
    <col min="8979" max="9204" width="9.140625" style="62"/>
    <col min="9205" max="9205" width="14.140625" style="62" bestFit="1" customWidth="1"/>
    <col min="9206" max="9216" width="9.140625" style="62"/>
    <col min="9217" max="9217" width="7.140625" style="62" customWidth="1"/>
    <col min="9218" max="9218" width="12" style="62" customWidth="1"/>
    <col min="9219" max="9219" width="6.28515625" style="62" customWidth="1"/>
    <col min="9220" max="9223" width="6.5703125" style="62" customWidth="1"/>
    <col min="9224" max="9224" width="5.42578125" style="62" customWidth="1"/>
    <col min="9225" max="9225" width="6.5703125" style="62" customWidth="1"/>
    <col min="9226" max="9226" width="6.85546875" style="62" customWidth="1"/>
    <col min="9227" max="9227" width="6.5703125" style="62" customWidth="1"/>
    <col min="9228" max="9228" width="7" style="62" customWidth="1"/>
    <col min="9229" max="9229" width="6.5703125" style="62" customWidth="1"/>
    <col min="9230" max="9230" width="5.5703125" style="62" customWidth="1"/>
    <col min="9231" max="9231" width="7.5703125" style="62" customWidth="1"/>
    <col min="9232" max="9232" width="4.5703125" style="62" customWidth="1"/>
    <col min="9233" max="9233" width="6.7109375" style="62" customWidth="1"/>
    <col min="9234" max="9234" width="6.42578125" style="62" customWidth="1"/>
    <col min="9235" max="9460" width="9.140625" style="62"/>
    <col min="9461" max="9461" width="14.140625" style="62" bestFit="1" customWidth="1"/>
    <col min="9462" max="9472" width="9.140625" style="62"/>
    <col min="9473" max="9473" width="7.140625" style="62" customWidth="1"/>
    <col min="9474" max="9474" width="12" style="62" customWidth="1"/>
    <col min="9475" max="9475" width="6.28515625" style="62" customWidth="1"/>
    <col min="9476" max="9479" width="6.5703125" style="62" customWidth="1"/>
    <col min="9480" max="9480" width="5.42578125" style="62" customWidth="1"/>
    <col min="9481" max="9481" width="6.5703125" style="62" customWidth="1"/>
    <col min="9482" max="9482" width="6.85546875" style="62" customWidth="1"/>
    <col min="9483" max="9483" width="6.5703125" style="62" customWidth="1"/>
    <col min="9484" max="9484" width="7" style="62" customWidth="1"/>
    <col min="9485" max="9485" width="6.5703125" style="62" customWidth="1"/>
    <col min="9486" max="9486" width="5.5703125" style="62" customWidth="1"/>
    <col min="9487" max="9487" width="7.5703125" style="62" customWidth="1"/>
    <col min="9488" max="9488" width="4.5703125" style="62" customWidth="1"/>
    <col min="9489" max="9489" width="6.7109375" style="62" customWidth="1"/>
    <col min="9490" max="9490" width="6.42578125" style="62" customWidth="1"/>
    <col min="9491" max="9716" width="9.140625" style="62"/>
    <col min="9717" max="9717" width="14.140625" style="62" bestFit="1" customWidth="1"/>
    <col min="9718" max="9728" width="9.140625" style="62"/>
    <col min="9729" max="9729" width="7.140625" style="62" customWidth="1"/>
    <col min="9730" max="9730" width="12" style="62" customWidth="1"/>
    <col min="9731" max="9731" width="6.28515625" style="62" customWidth="1"/>
    <col min="9732" max="9735" width="6.5703125" style="62" customWidth="1"/>
    <col min="9736" max="9736" width="5.42578125" style="62" customWidth="1"/>
    <col min="9737" max="9737" width="6.5703125" style="62" customWidth="1"/>
    <col min="9738" max="9738" width="6.85546875" style="62" customWidth="1"/>
    <col min="9739" max="9739" width="6.5703125" style="62" customWidth="1"/>
    <col min="9740" max="9740" width="7" style="62" customWidth="1"/>
    <col min="9741" max="9741" width="6.5703125" style="62" customWidth="1"/>
    <col min="9742" max="9742" width="5.5703125" style="62" customWidth="1"/>
    <col min="9743" max="9743" width="7.5703125" style="62" customWidth="1"/>
    <col min="9744" max="9744" width="4.5703125" style="62" customWidth="1"/>
    <col min="9745" max="9745" width="6.7109375" style="62" customWidth="1"/>
    <col min="9746" max="9746" width="6.42578125" style="62" customWidth="1"/>
    <col min="9747" max="9972" width="9.140625" style="62"/>
    <col min="9973" max="9973" width="14.140625" style="62" bestFit="1" customWidth="1"/>
    <col min="9974" max="9984" width="9.140625" style="62"/>
    <col min="9985" max="9985" width="7.140625" style="62" customWidth="1"/>
    <col min="9986" max="9986" width="12" style="62" customWidth="1"/>
    <col min="9987" max="9987" width="6.28515625" style="62" customWidth="1"/>
    <col min="9988" max="9991" width="6.5703125" style="62" customWidth="1"/>
    <col min="9992" max="9992" width="5.42578125" style="62" customWidth="1"/>
    <col min="9993" max="9993" width="6.5703125" style="62" customWidth="1"/>
    <col min="9994" max="9994" width="6.85546875" style="62" customWidth="1"/>
    <col min="9995" max="9995" width="6.5703125" style="62" customWidth="1"/>
    <col min="9996" max="9996" width="7" style="62" customWidth="1"/>
    <col min="9997" max="9997" width="6.5703125" style="62" customWidth="1"/>
    <col min="9998" max="9998" width="5.5703125" style="62" customWidth="1"/>
    <col min="9999" max="9999" width="7.5703125" style="62" customWidth="1"/>
    <col min="10000" max="10000" width="4.5703125" style="62" customWidth="1"/>
    <col min="10001" max="10001" width="6.7109375" style="62" customWidth="1"/>
    <col min="10002" max="10002" width="6.42578125" style="62" customWidth="1"/>
    <col min="10003" max="10228" width="9.140625" style="62"/>
    <col min="10229" max="10229" width="14.140625" style="62" bestFit="1" customWidth="1"/>
    <col min="10230" max="10240" width="9.140625" style="62"/>
    <col min="10241" max="10241" width="7.140625" style="62" customWidth="1"/>
    <col min="10242" max="10242" width="12" style="62" customWidth="1"/>
    <col min="10243" max="10243" width="6.28515625" style="62" customWidth="1"/>
    <col min="10244" max="10247" width="6.5703125" style="62" customWidth="1"/>
    <col min="10248" max="10248" width="5.42578125" style="62" customWidth="1"/>
    <col min="10249" max="10249" width="6.5703125" style="62" customWidth="1"/>
    <col min="10250" max="10250" width="6.85546875" style="62" customWidth="1"/>
    <col min="10251" max="10251" width="6.5703125" style="62" customWidth="1"/>
    <col min="10252" max="10252" width="7" style="62" customWidth="1"/>
    <col min="10253" max="10253" width="6.5703125" style="62" customWidth="1"/>
    <col min="10254" max="10254" width="5.5703125" style="62" customWidth="1"/>
    <col min="10255" max="10255" width="7.5703125" style="62" customWidth="1"/>
    <col min="10256" max="10256" width="4.5703125" style="62" customWidth="1"/>
    <col min="10257" max="10257" width="6.7109375" style="62" customWidth="1"/>
    <col min="10258" max="10258" width="6.42578125" style="62" customWidth="1"/>
    <col min="10259" max="10484" width="9.140625" style="62"/>
    <col min="10485" max="10485" width="14.140625" style="62" bestFit="1" customWidth="1"/>
    <col min="10486" max="10496" width="9.140625" style="62"/>
    <col min="10497" max="10497" width="7.140625" style="62" customWidth="1"/>
    <col min="10498" max="10498" width="12" style="62" customWidth="1"/>
    <col min="10499" max="10499" width="6.28515625" style="62" customWidth="1"/>
    <col min="10500" max="10503" width="6.5703125" style="62" customWidth="1"/>
    <col min="10504" max="10504" width="5.42578125" style="62" customWidth="1"/>
    <col min="10505" max="10505" width="6.5703125" style="62" customWidth="1"/>
    <col min="10506" max="10506" width="6.85546875" style="62" customWidth="1"/>
    <col min="10507" max="10507" width="6.5703125" style="62" customWidth="1"/>
    <col min="10508" max="10508" width="7" style="62" customWidth="1"/>
    <col min="10509" max="10509" width="6.5703125" style="62" customWidth="1"/>
    <col min="10510" max="10510" width="5.5703125" style="62" customWidth="1"/>
    <col min="10511" max="10511" width="7.5703125" style="62" customWidth="1"/>
    <col min="10512" max="10512" width="4.5703125" style="62" customWidth="1"/>
    <col min="10513" max="10513" width="6.7109375" style="62" customWidth="1"/>
    <col min="10514" max="10514" width="6.42578125" style="62" customWidth="1"/>
    <col min="10515" max="10740" width="9.140625" style="62"/>
    <col min="10741" max="10741" width="14.140625" style="62" bestFit="1" customWidth="1"/>
    <col min="10742" max="10752" width="9.140625" style="62"/>
    <col min="10753" max="10753" width="7.140625" style="62" customWidth="1"/>
    <col min="10754" max="10754" width="12" style="62" customWidth="1"/>
    <col min="10755" max="10755" width="6.28515625" style="62" customWidth="1"/>
    <col min="10756" max="10759" width="6.5703125" style="62" customWidth="1"/>
    <col min="10760" max="10760" width="5.42578125" style="62" customWidth="1"/>
    <col min="10761" max="10761" width="6.5703125" style="62" customWidth="1"/>
    <col min="10762" max="10762" width="6.85546875" style="62" customWidth="1"/>
    <col min="10763" max="10763" width="6.5703125" style="62" customWidth="1"/>
    <col min="10764" max="10764" width="7" style="62" customWidth="1"/>
    <col min="10765" max="10765" width="6.5703125" style="62" customWidth="1"/>
    <col min="10766" max="10766" width="5.5703125" style="62" customWidth="1"/>
    <col min="10767" max="10767" width="7.5703125" style="62" customWidth="1"/>
    <col min="10768" max="10768" width="4.5703125" style="62" customWidth="1"/>
    <col min="10769" max="10769" width="6.7109375" style="62" customWidth="1"/>
    <col min="10770" max="10770" width="6.42578125" style="62" customWidth="1"/>
    <col min="10771" max="10996" width="9.140625" style="62"/>
    <col min="10997" max="10997" width="14.140625" style="62" bestFit="1" customWidth="1"/>
    <col min="10998" max="11008" width="9.140625" style="62"/>
    <col min="11009" max="11009" width="7.140625" style="62" customWidth="1"/>
    <col min="11010" max="11010" width="12" style="62" customWidth="1"/>
    <col min="11011" max="11011" width="6.28515625" style="62" customWidth="1"/>
    <col min="11012" max="11015" width="6.5703125" style="62" customWidth="1"/>
    <col min="11016" max="11016" width="5.42578125" style="62" customWidth="1"/>
    <col min="11017" max="11017" width="6.5703125" style="62" customWidth="1"/>
    <col min="11018" max="11018" width="6.85546875" style="62" customWidth="1"/>
    <col min="11019" max="11019" width="6.5703125" style="62" customWidth="1"/>
    <col min="11020" max="11020" width="7" style="62" customWidth="1"/>
    <col min="11021" max="11021" width="6.5703125" style="62" customWidth="1"/>
    <col min="11022" max="11022" width="5.5703125" style="62" customWidth="1"/>
    <col min="11023" max="11023" width="7.5703125" style="62" customWidth="1"/>
    <col min="11024" max="11024" width="4.5703125" style="62" customWidth="1"/>
    <col min="11025" max="11025" width="6.7109375" style="62" customWidth="1"/>
    <col min="11026" max="11026" width="6.42578125" style="62" customWidth="1"/>
    <col min="11027" max="11252" width="9.140625" style="62"/>
    <col min="11253" max="11253" width="14.140625" style="62" bestFit="1" customWidth="1"/>
    <col min="11254" max="11264" width="9.140625" style="62"/>
    <col min="11265" max="11265" width="7.140625" style="62" customWidth="1"/>
    <col min="11266" max="11266" width="12" style="62" customWidth="1"/>
    <col min="11267" max="11267" width="6.28515625" style="62" customWidth="1"/>
    <col min="11268" max="11271" width="6.5703125" style="62" customWidth="1"/>
    <col min="11272" max="11272" width="5.42578125" style="62" customWidth="1"/>
    <col min="11273" max="11273" width="6.5703125" style="62" customWidth="1"/>
    <col min="11274" max="11274" width="6.85546875" style="62" customWidth="1"/>
    <col min="11275" max="11275" width="6.5703125" style="62" customWidth="1"/>
    <col min="11276" max="11276" width="7" style="62" customWidth="1"/>
    <col min="11277" max="11277" width="6.5703125" style="62" customWidth="1"/>
    <col min="11278" max="11278" width="5.5703125" style="62" customWidth="1"/>
    <col min="11279" max="11279" width="7.5703125" style="62" customWidth="1"/>
    <col min="11280" max="11280" width="4.5703125" style="62" customWidth="1"/>
    <col min="11281" max="11281" width="6.7109375" style="62" customWidth="1"/>
    <col min="11282" max="11282" width="6.42578125" style="62" customWidth="1"/>
    <col min="11283" max="11508" width="9.140625" style="62"/>
    <col min="11509" max="11509" width="14.140625" style="62" bestFit="1" customWidth="1"/>
    <col min="11510" max="11520" width="9.140625" style="62"/>
    <col min="11521" max="11521" width="7.140625" style="62" customWidth="1"/>
    <col min="11522" max="11522" width="12" style="62" customWidth="1"/>
    <col min="11523" max="11523" width="6.28515625" style="62" customWidth="1"/>
    <col min="11524" max="11527" width="6.5703125" style="62" customWidth="1"/>
    <col min="11528" max="11528" width="5.42578125" style="62" customWidth="1"/>
    <col min="11529" max="11529" width="6.5703125" style="62" customWidth="1"/>
    <col min="11530" max="11530" width="6.85546875" style="62" customWidth="1"/>
    <col min="11531" max="11531" width="6.5703125" style="62" customWidth="1"/>
    <col min="11532" max="11532" width="7" style="62" customWidth="1"/>
    <col min="11533" max="11533" width="6.5703125" style="62" customWidth="1"/>
    <col min="11534" max="11534" width="5.5703125" style="62" customWidth="1"/>
    <col min="11535" max="11535" width="7.5703125" style="62" customWidth="1"/>
    <col min="11536" max="11536" width="4.5703125" style="62" customWidth="1"/>
    <col min="11537" max="11537" width="6.7109375" style="62" customWidth="1"/>
    <col min="11538" max="11538" width="6.42578125" style="62" customWidth="1"/>
    <col min="11539" max="11764" width="9.140625" style="62"/>
    <col min="11765" max="11765" width="14.140625" style="62" bestFit="1" customWidth="1"/>
    <col min="11766" max="11776" width="9.140625" style="62"/>
    <col min="11777" max="11777" width="7.140625" style="62" customWidth="1"/>
    <col min="11778" max="11778" width="12" style="62" customWidth="1"/>
    <col min="11779" max="11779" width="6.28515625" style="62" customWidth="1"/>
    <col min="11780" max="11783" width="6.5703125" style="62" customWidth="1"/>
    <col min="11784" max="11784" width="5.42578125" style="62" customWidth="1"/>
    <col min="11785" max="11785" width="6.5703125" style="62" customWidth="1"/>
    <col min="11786" max="11786" width="6.85546875" style="62" customWidth="1"/>
    <col min="11787" max="11787" width="6.5703125" style="62" customWidth="1"/>
    <col min="11788" max="11788" width="7" style="62" customWidth="1"/>
    <col min="11789" max="11789" width="6.5703125" style="62" customWidth="1"/>
    <col min="11790" max="11790" width="5.5703125" style="62" customWidth="1"/>
    <col min="11791" max="11791" width="7.5703125" style="62" customWidth="1"/>
    <col min="11792" max="11792" width="4.5703125" style="62" customWidth="1"/>
    <col min="11793" max="11793" width="6.7109375" style="62" customWidth="1"/>
    <col min="11794" max="11794" width="6.42578125" style="62" customWidth="1"/>
    <col min="11795" max="12020" width="9.140625" style="62"/>
    <col min="12021" max="12021" width="14.140625" style="62" bestFit="1" customWidth="1"/>
    <col min="12022" max="12032" width="9.140625" style="62"/>
    <col min="12033" max="12033" width="7.140625" style="62" customWidth="1"/>
    <col min="12034" max="12034" width="12" style="62" customWidth="1"/>
    <col min="12035" max="12035" width="6.28515625" style="62" customWidth="1"/>
    <col min="12036" max="12039" width="6.5703125" style="62" customWidth="1"/>
    <col min="12040" max="12040" width="5.42578125" style="62" customWidth="1"/>
    <col min="12041" max="12041" width="6.5703125" style="62" customWidth="1"/>
    <col min="12042" max="12042" width="6.85546875" style="62" customWidth="1"/>
    <col min="12043" max="12043" width="6.5703125" style="62" customWidth="1"/>
    <col min="12044" max="12044" width="7" style="62" customWidth="1"/>
    <col min="12045" max="12045" width="6.5703125" style="62" customWidth="1"/>
    <col min="12046" max="12046" width="5.5703125" style="62" customWidth="1"/>
    <col min="12047" max="12047" width="7.5703125" style="62" customWidth="1"/>
    <col min="12048" max="12048" width="4.5703125" style="62" customWidth="1"/>
    <col min="12049" max="12049" width="6.7109375" style="62" customWidth="1"/>
    <col min="12050" max="12050" width="6.42578125" style="62" customWidth="1"/>
    <col min="12051" max="12276" width="9.140625" style="62"/>
    <col min="12277" max="12277" width="14.140625" style="62" bestFit="1" customWidth="1"/>
    <col min="12278" max="12288" width="9.140625" style="62"/>
    <col min="12289" max="12289" width="7.140625" style="62" customWidth="1"/>
    <col min="12290" max="12290" width="12" style="62" customWidth="1"/>
    <col min="12291" max="12291" width="6.28515625" style="62" customWidth="1"/>
    <col min="12292" max="12295" width="6.5703125" style="62" customWidth="1"/>
    <col min="12296" max="12296" width="5.42578125" style="62" customWidth="1"/>
    <col min="12297" max="12297" width="6.5703125" style="62" customWidth="1"/>
    <col min="12298" max="12298" width="6.85546875" style="62" customWidth="1"/>
    <col min="12299" max="12299" width="6.5703125" style="62" customWidth="1"/>
    <col min="12300" max="12300" width="7" style="62" customWidth="1"/>
    <col min="12301" max="12301" width="6.5703125" style="62" customWidth="1"/>
    <col min="12302" max="12302" width="5.5703125" style="62" customWidth="1"/>
    <col min="12303" max="12303" width="7.5703125" style="62" customWidth="1"/>
    <col min="12304" max="12304" width="4.5703125" style="62" customWidth="1"/>
    <col min="12305" max="12305" width="6.7109375" style="62" customWidth="1"/>
    <col min="12306" max="12306" width="6.42578125" style="62" customWidth="1"/>
    <col min="12307" max="12532" width="9.140625" style="62"/>
    <col min="12533" max="12533" width="14.140625" style="62" bestFit="1" customWidth="1"/>
    <col min="12534" max="12544" width="9.140625" style="62"/>
    <col min="12545" max="12545" width="7.140625" style="62" customWidth="1"/>
    <col min="12546" max="12546" width="12" style="62" customWidth="1"/>
    <col min="12547" max="12547" width="6.28515625" style="62" customWidth="1"/>
    <col min="12548" max="12551" width="6.5703125" style="62" customWidth="1"/>
    <col min="12552" max="12552" width="5.42578125" style="62" customWidth="1"/>
    <col min="12553" max="12553" width="6.5703125" style="62" customWidth="1"/>
    <col min="12554" max="12554" width="6.85546875" style="62" customWidth="1"/>
    <col min="12555" max="12555" width="6.5703125" style="62" customWidth="1"/>
    <col min="12556" max="12556" width="7" style="62" customWidth="1"/>
    <col min="12557" max="12557" width="6.5703125" style="62" customWidth="1"/>
    <col min="12558" max="12558" width="5.5703125" style="62" customWidth="1"/>
    <col min="12559" max="12559" width="7.5703125" style="62" customWidth="1"/>
    <col min="12560" max="12560" width="4.5703125" style="62" customWidth="1"/>
    <col min="12561" max="12561" width="6.7109375" style="62" customWidth="1"/>
    <col min="12562" max="12562" width="6.42578125" style="62" customWidth="1"/>
    <col min="12563" max="12788" width="9.140625" style="62"/>
    <col min="12789" max="12789" width="14.140625" style="62" bestFit="1" customWidth="1"/>
    <col min="12790" max="12800" width="9.140625" style="62"/>
    <col min="12801" max="12801" width="7.140625" style="62" customWidth="1"/>
    <col min="12802" max="12802" width="12" style="62" customWidth="1"/>
    <col min="12803" max="12803" width="6.28515625" style="62" customWidth="1"/>
    <col min="12804" max="12807" width="6.5703125" style="62" customWidth="1"/>
    <col min="12808" max="12808" width="5.42578125" style="62" customWidth="1"/>
    <col min="12809" max="12809" width="6.5703125" style="62" customWidth="1"/>
    <col min="12810" max="12810" width="6.85546875" style="62" customWidth="1"/>
    <col min="12811" max="12811" width="6.5703125" style="62" customWidth="1"/>
    <col min="12812" max="12812" width="7" style="62" customWidth="1"/>
    <col min="12813" max="12813" width="6.5703125" style="62" customWidth="1"/>
    <col min="12814" max="12814" width="5.5703125" style="62" customWidth="1"/>
    <col min="12815" max="12815" width="7.5703125" style="62" customWidth="1"/>
    <col min="12816" max="12816" width="4.5703125" style="62" customWidth="1"/>
    <col min="12817" max="12817" width="6.7109375" style="62" customWidth="1"/>
    <col min="12818" max="12818" width="6.42578125" style="62" customWidth="1"/>
    <col min="12819" max="13044" width="9.140625" style="62"/>
    <col min="13045" max="13045" width="14.140625" style="62" bestFit="1" customWidth="1"/>
    <col min="13046" max="13056" width="9.140625" style="62"/>
    <col min="13057" max="13057" width="7.140625" style="62" customWidth="1"/>
    <col min="13058" max="13058" width="12" style="62" customWidth="1"/>
    <col min="13059" max="13059" width="6.28515625" style="62" customWidth="1"/>
    <col min="13060" max="13063" width="6.5703125" style="62" customWidth="1"/>
    <col min="13064" max="13064" width="5.42578125" style="62" customWidth="1"/>
    <col min="13065" max="13065" width="6.5703125" style="62" customWidth="1"/>
    <col min="13066" max="13066" width="6.85546875" style="62" customWidth="1"/>
    <col min="13067" max="13067" width="6.5703125" style="62" customWidth="1"/>
    <col min="13068" max="13068" width="7" style="62" customWidth="1"/>
    <col min="13069" max="13069" width="6.5703125" style="62" customWidth="1"/>
    <col min="13070" max="13070" width="5.5703125" style="62" customWidth="1"/>
    <col min="13071" max="13071" width="7.5703125" style="62" customWidth="1"/>
    <col min="13072" max="13072" width="4.5703125" style="62" customWidth="1"/>
    <col min="13073" max="13073" width="6.7109375" style="62" customWidth="1"/>
    <col min="13074" max="13074" width="6.42578125" style="62" customWidth="1"/>
    <col min="13075" max="13300" width="9.140625" style="62"/>
    <col min="13301" max="13301" width="14.140625" style="62" bestFit="1" customWidth="1"/>
    <col min="13302" max="13312" width="9.140625" style="62"/>
    <col min="13313" max="13313" width="7.140625" style="62" customWidth="1"/>
    <col min="13314" max="13314" width="12" style="62" customWidth="1"/>
    <col min="13315" max="13315" width="6.28515625" style="62" customWidth="1"/>
    <col min="13316" max="13319" width="6.5703125" style="62" customWidth="1"/>
    <col min="13320" max="13320" width="5.42578125" style="62" customWidth="1"/>
    <col min="13321" max="13321" width="6.5703125" style="62" customWidth="1"/>
    <col min="13322" max="13322" width="6.85546875" style="62" customWidth="1"/>
    <col min="13323" max="13323" width="6.5703125" style="62" customWidth="1"/>
    <col min="13324" max="13324" width="7" style="62" customWidth="1"/>
    <col min="13325" max="13325" width="6.5703125" style="62" customWidth="1"/>
    <col min="13326" max="13326" width="5.5703125" style="62" customWidth="1"/>
    <col min="13327" max="13327" width="7.5703125" style="62" customWidth="1"/>
    <col min="13328" max="13328" width="4.5703125" style="62" customWidth="1"/>
    <col min="13329" max="13329" width="6.7109375" style="62" customWidth="1"/>
    <col min="13330" max="13330" width="6.42578125" style="62" customWidth="1"/>
    <col min="13331" max="13556" width="9.140625" style="62"/>
    <col min="13557" max="13557" width="14.140625" style="62" bestFit="1" customWidth="1"/>
    <col min="13558" max="13568" width="9.140625" style="62"/>
    <col min="13569" max="13569" width="7.140625" style="62" customWidth="1"/>
    <col min="13570" max="13570" width="12" style="62" customWidth="1"/>
    <col min="13571" max="13571" width="6.28515625" style="62" customWidth="1"/>
    <col min="13572" max="13575" width="6.5703125" style="62" customWidth="1"/>
    <col min="13576" max="13576" width="5.42578125" style="62" customWidth="1"/>
    <col min="13577" max="13577" width="6.5703125" style="62" customWidth="1"/>
    <col min="13578" max="13578" width="6.85546875" style="62" customWidth="1"/>
    <col min="13579" max="13579" width="6.5703125" style="62" customWidth="1"/>
    <col min="13580" max="13580" width="7" style="62" customWidth="1"/>
    <col min="13581" max="13581" width="6.5703125" style="62" customWidth="1"/>
    <col min="13582" max="13582" width="5.5703125" style="62" customWidth="1"/>
    <col min="13583" max="13583" width="7.5703125" style="62" customWidth="1"/>
    <col min="13584" max="13584" width="4.5703125" style="62" customWidth="1"/>
    <col min="13585" max="13585" width="6.7109375" style="62" customWidth="1"/>
    <col min="13586" max="13586" width="6.42578125" style="62" customWidth="1"/>
    <col min="13587" max="13812" width="9.140625" style="62"/>
    <col min="13813" max="13813" width="14.140625" style="62" bestFit="1" customWidth="1"/>
    <col min="13814" max="13824" width="9.140625" style="62"/>
    <col min="13825" max="13825" width="7.140625" style="62" customWidth="1"/>
    <col min="13826" max="13826" width="12" style="62" customWidth="1"/>
    <col min="13827" max="13827" width="6.28515625" style="62" customWidth="1"/>
    <col min="13828" max="13831" width="6.5703125" style="62" customWidth="1"/>
    <col min="13832" max="13832" width="5.42578125" style="62" customWidth="1"/>
    <col min="13833" max="13833" width="6.5703125" style="62" customWidth="1"/>
    <col min="13834" max="13834" width="6.85546875" style="62" customWidth="1"/>
    <col min="13835" max="13835" width="6.5703125" style="62" customWidth="1"/>
    <col min="13836" max="13836" width="7" style="62" customWidth="1"/>
    <col min="13837" max="13837" width="6.5703125" style="62" customWidth="1"/>
    <col min="13838" max="13838" width="5.5703125" style="62" customWidth="1"/>
    <col min="13839" max="13839" width="7.5703125" style="62" customWidth="1"/>
    <col min="13840" max="13840" width="4.5703125" style="62" customWidth="1"/>
    <col min="13841" max="13841" width="6.7109375" style="62" customWidth="1"/>
    <col min="13842" max="13842" width="6.42578125" style="62" customWidth="1"/>
    <col min="13843" max="14068" width="9.140625" style="62"/>
    <col min="14069" max="14069" width="14.140625" style="62" bestFit="1" customWidth="1"/>
    <col min="14070" max="14080" width="9.140625" style="62"/>
    <col min="14081" max="14081" width="7.140625" style="62" customWidth="1"/>
    <col min="14082" max="14082" width="12" style="62" customWidth="1"/>
    <col min="14083" max="14083" width="6.28515625" style="62" customWidth="1"/>
    <col min="14084" max="14087" width="6.5703125" style="62" customWidth="1"/>
    <col min="14088" max="14088" width="5.42578125" style="62" customWidth="1"/>
    <col min="14089" max="14089" width="6.5703125" style="62" customWidth="1"/>
    <col min="14090" max="14090" width="6.85546875" style="62" customWidth="1"/>
    <col min="14091" max="14091" width="6.5703125" style="62" customWidth="1"/>
    <col min="14092" max="14092" width="7" style="62" customWidth="1"/>
    <col min="14093" max="14093" width="6.5703125" style="62" customWidth="1"/>
    <col min="14094" max="14094" width="5.5703125" style="62" customWidth="1"/>
    <col min="14095" max="14095" width="7.5703125" style="62" customWidth="1"/>
    <col min="14096" max="14096" width="4.5703125" style="62" customWidth="1"/>
    <col min="14097" max="14097" width="6.7109375" style="62" customWidth="1"/>
    <col min="14098" max="14098" width="6.42578125" style="62" customWidth="1"/>
    <col min="14099" max="14324" width="9.140625" style="62"/>
    <col min="14325" max="14325" width="14.140625" style="62" bestFit="1" customWidth="1"/>
    <col min="14326" max="14336" width="9.140625" style="62"/>
    <col min="14337" max="14337" width="7.140625" style="62" customWidth="1"/>
    <col min="14338" max="14338" width="12" style="62" customWidth="1"/>
    <col min="14339" max="14339" width="6.28515625" style="62" customWidth="1"/>
    <col min="14340" max="14343" width="6.5703125" style="62" customWidth="1"/>
    <col min="14344" max="14344" width="5.42578125" style="62" customWidth="1"/>
    <col min="14345" max="14345" width="6.5703125" style="62" customWidth="1"/>
    <col min="14346" max="14346" width="6.85546875" style="62" customWidth="1"/>
    <col min="14347" max="14347" width="6.5703125" style="62" customWidth="1"/>
    <col min="14348" max="14348" width="7" style="62" customWidth="1"/>
    <col min="14349" max="14349" width="6.5703125" style="62" customWidth="1"/>
    <col min="14350" max="14350" width="5.5703125" style="62" customWidth="1"/>
    <col min="14351" max="14351" width="7.5703125" style="62" customWidth="1"/>
    <col min="14352" max="14352" width="4.5703125" style="62" customWidth="1"/>
    <col min="14353" max="14353" width="6.7109375" style="62" customWidth="1"/>
    <col min="14354" max="14354" width="6.42578125" style="62" customWidth="1"/>
    <col min="14355" max="14580" width="9.140625" style="62"/>
    <col min="14581" max="14581" width="14.140625" style="62" bestFit="1" customWidth="1"/>
    <col min="14582" max="14592" width="9.140625" style="62"/>
    <col min="14593" max="14593" width="7.140625" style="62" customWidth="1"/>
    <col min="14594" max="14594" width="12" style="62" customWidth="1"/>
    <col min="14595" max="14595" width="6.28515625" style="62" customWidth="1"/>
    <col min="14596" max="14599" width="6.5703125" style="62" customWidth="1"/>
    <col min="14600" max="14600" width="5.42578125" style="62" customWidth="1"/>
    <col min="14601" max="14601" width="6.5703125" style="62" customWidth="1"/>
    <col min="14602" max="14602" width="6.85546875" style="62" customWidth="1"/>
    <col min="14603" max="14603" width="6.5703125" style="62" customWidth="1"/>
    <col min="14604" max="14604" width="7" style="62" customWidth="1"/>
    <col min="14605" max="14605" width="6.5703125" style="62" customWidth="1"/>
    <col min="14606" max="14606" width="5.5703125" style="62" customWidth="1"/>
    <col min="14607" max="14607" width="7.5703125" style="62" customWidth="1"/>
    <col min="14608" max="14608" width="4.5703125" style="62" customWidth="1"/>
    <col min="14609" max="14609" width="6.7109375" style="62" customWidth="1"/>
    <col min="14610" max="14610" width="6.42578125" style="62" customWidth="1"/>
    <col min="14611" max="14836" width="9.140625" style="62"/>
    <col min="14837" max="14837" width="14.140625" style="62" bestFit="1" customWidth="1"/>
    <col min="14838" max="14848" width="9.140625" style="62"/>
    <col min="14849" max="14849" width="7.140625" style="62" customWidth="1"/>
    <col min="14850" max="14850" width="12" style="62" customWidth="1"/>
    <col min="14851" max="14851" width="6.28515625" style="62" customWidth="1"/>
    <col min="14852" max="14855" width="6.5703125" style="62" customWidth="1"/>
    <col min="14856" max="14856" width="5.42578125" style="62" customWidth="1"/>
    <col min="14857" max="14857" width="6.5703125" style="62" customWidth="1"/>
    <col min="14858" max="14858" width="6.85546875" style="62" customWidth="1"/>
    <col min="14859" max="14859" width="6.5703125" style="62" customWidth="1"/>
    <col min="14860" max="14860" width="7" style="62" customWidth="1"/>
    <col min="14861" max="14861" width="6.5703125" style="62" customWidth="1"/>
    <col min="14862" max="14862" width="5.5703125" style="62" customWidth="1"/>
    <col min="14863" max="14863" width="7.5703125" style="62" customWidth="1"/>
    <col min="14864" max="14864" width="4.5703125" style="62" customWidth="1"/>
    <col min="14865" max="14865" width="6.7109375" style="62" customWidth="1"/>
    <col min="14866" max="14866" width="6.42578125" style="62" customWidth="1"/>
    <col min="14867" max="15092" width="9.140625" style="62"/>
    <col min="15093" max="15093" width="14.140625" style="62" bestFit="1" customWidth="1"/>
    <col min="15094" max="15104" width="9.140625" style="62"/>
    <col min="15105" max="15105" width="7.140625" style="62" customWidth="1"/>
    <col min="15106" max="15106" width="12" style="62" customWidth="1"/>
    <col min="15107" max="15107" width="6.28515625" style="62" customWidth="1"/>
    <col min="15108" max="15111" width="6.5703125" style="62" customWidth="1"/>
    <col min="15112" max="15112" width="5.42578125" style="62" customWidth="1"/>
    <col min="15113" max="15113" width="6.5703125" style="62" customWidth="1"/>
    <col min="15114" max="15114" width="6.85546875" style="62" customWidth="1"/>
    <col min="15115" max="15115" width="6.5703125" style="62" customWidth="1"/>
    <col min="15116" max="15116" width="7" style="62" customWidth="1"/>
    <col min="15117" max="15117" width="6.5703125" style="62" customWidth="1"/>
    <col min="15118" max="15118" width="5.5703125" style="62" customWidth="1"/>
    <col min="15119" max="15119" width="7.5703125" style="62" customWidth="1"/>
    <col min="15120" max="15120" width="4.5703125" style="62" customWidth="1"/>
    <col min="15121" max="15121" width="6.7109375" style="62" customWidth="1"/>
    <col min="15122" max="15122" width="6.42578125" style="62" customWidth="1"/>
    <col min="15123" max="15348" width="9.140625" style="62"/>
    <col min="15349" max="15349" width="14.140625" style="62" bestFit="1" customWidth="1"/>
    <col min="15350" max="15360" width="9.140625" style="62"/>
    <col min="15361" max="15361" width="7.140625" style="62" customWidth="1"/>
    <col min="15362" max="15362" width="12" style="62" customWidth="1"/>
    <col min="15363" max="15363" width="6.28515625" style="62" customWidth="1"/>
    <col min="15364" max="15367" width="6.5703125" style="62" customWidth="1"/>
    <col min="15368" max="15368" width="5.42578125" style="62" customWidth="1"/>
    <col min="15369" max="15369" width="6.5703125" style="62" customWidth="1"/>
    <col min="15370" max="15370" width="6.85546875" style="62" customWidth="1"/>
    <col min="15371" max="15371" width="6.5703125" style="62" customWidth="1"/>
    <col min="15372" max="15372" width="7" style="62" customWidth="1"/>
    <col min="15373" max="15373" width="6.5703125" style="62" customWidth="1"/>
    <col min="15374" max="15374" width="5.5703125" style="62" customWidth="1"/>
    <col min="15375" max="15375" width="7.5703125" style="62" customWidth="1"/>
    <col min="15376" max="15376" width="4.5703125" style="62" customWidth="1"/>
    <col min="15377" max="15377" width="6.7109375" style="62" customWidth="1"/>
    <col min="15378" max="15378" width="6.42578125" style="62" customWidth="1"/>
    <col min="15379" max="15604" width="9.140625" style="62"/>
    <col min="15605" max="15605" width="14.140625" style="62" bestFit="1" customWidth="1"/>
    <col min="15606" max="15616" width="9.140625" style="62"/>
    <col min="15617" max="15617" width="7.140625" style="62" customWidth="1"/>
    <col min="15618" max="15618" width="12" style="62" customWidth="1"/>
    <col min="15619" max="15619" width="6.28515625" style="62" customWidth="1"/>
    <col min="15620" max="15623" width="6.5703125" style="62" customWidth="1"/>
    <col min="15624" max="15624" width="5.42578125" style="62" customWidth="1"/>
    <col min="15625" max="15625" width="6.5703125" style="62" customWidth="1"/>
    <col min="15626" max="15626" width="6.85546875" style="62" customWidth="1"/>
    <col min="15627" max="15627" width="6.5703125" style="62" customWidth="1"/>
    <col min="15628" max="15628" width="7" style="62" customWidth="1"/>
    <col min="15629" max="15629" width="6.5703125" style="62" customWidth="1"/>
    <col min="15630" max="15630" width="5.5703125" style="62" customWidth="1"/>
    <col min="15631" max="15631" width="7.5703125" style="62" customWidth="1"/>
    <col min="15632" max="15632" width="4.5703125" style="62" customWidth="1"/>
    <col min="15633" max="15633" width="6.7109375" style="62" customWidth="1"/>
    <col min="15634" max="15634" width="6.42578125" style="62" customWidth="1"/>
    <col min="15635" max="15860" width="9.140625" style="62"/>
    <col min="15861" max="15861" width="14.140625" style="62" bestFit="1" customWidth="1"/>
    <col min="15862" max="15872" width="9.140625" style="62"/>
    <col min="15873" max="15873" width="7.140625" style="62" customWidth="1"/>
    <col min="15874" max="15874" width="12" style="62" customWidth="1"/>
    <col min="15875" max="15875" width="6.28515625" style="62" customWidth="1"/>
    <col min="15876" max="15879" width="6.5703125" style="62" customWidth="1"/>
    <col min="15880" max="15880" width="5.42578125" style="62" customWidth="1"/>
    <col min="15881" max="15881" width="6.5703125" style="62" customWidth="1"/>
    <col min="15882" max="15882" width="6.85546875" style="62" customWidth="1"/>
    <col min="15883" max="15883" width="6.5703125" style="62" customWidth="1"/>
    <col min="15884" max="15884" width="7" style="62" customWidth="1"/>
    <col min="15885" max="15885" width="6.5703125" style="62" customWidth="1"/>
    <col min="15886" max="15886" width="5.5703125" style="62" customWidth="1"/>
    <col min="15887" max="15887" width="7.5703125" style="62" customWidth="1"/>
    <col min="15888" max="15888" width="4.5703125" style="62" customWidth="1"/>
    <col min="15889" max="15889" width="6.7109375" style="62" customWidth="1"/>
    <col min="15890" max="15890" width="6.42578125" style="62" customWidth="1"/>
    <col min="15891" max="16116" width="9.140625" style="62"/>
    <col min="16117" max="16117" width="14.140625" style="62" bestFit="1" customWidth="1"/>
    <col min="16118" max="16128" width="9.140625" style="62"/>
    <col min="16129" max="16129" width="7.140625" style="62" customWidth="1"/>
    <col min="16130" max="16130" width="12" style="62" customWidth="1"/>
    <col min="16131" max="16131" width="6.28515625" style="62" customWidth="1"/>
    <col min="16132" max="16135" width="6.5703125" style="62" customWidth="1"/>
    <col min="16136" max="16136" width="5.42578125" style="62" customWidth="1"/>
    <col min="16137" max="16137" width="6.5703125" style="62" customWidth="1"/>
    <col min="16138" max="16138" width="6.85546875" style="62" customWidth="1"/>
    <col min="16139" max="16139" width="6.5703125" style="62" customWidth="1"/>
    <col min="16140" max="16140" width="7" style="62" customWidth="1"/>
    <col min="16141" max="16141" width="6.5703125" style="62" customWidth="1"/>
    <col min="16142" max="16142" width="5.5703125" style="62" customWidth="1"/>
    <col min="16143" max="16143" width="7.5703125" style="62" customWidth="1"/>
    <col min="16144" max="16144" width="4.5703125" style="62" customWidth="1"/>
    <col min="16145" max="16145" width="6.7109375" style="62" customWidth="1"/>
    <col min="16146" max="16146" width="6.42578125" style="62" customWidth="1"/>
    <col min="16147" max="16372" width="9.140625" style="62"/>
    <col min="16373" max="16373" width="14.140625" style="62" bestFit="1" customWidth="1"/>
    <col min="16374" max="16384" width="9.140625" style="62"/>
  </cols>
  <sheetData>
    <row r="1" spans="1:23" ht="18" customHeight="1" thickBot="1" x14ac:dyDescent="0.3">
      <c r="A1" s="739" t="s">
        <v>404</v>
      </c>
      <c r="B1" s="739"/>
      <c r="C1" s="739"/>
      <c r="D1" s="739"/>
      <c r="E1" s="739"/>
      <c r="F1" s="739"/>
      <c r="G1" s="739"/>
      <c r="H1" s="739"/>
      <c r="I1" s="739"/>
      <c r="J1" s="739"/>
      <c r="K1" s="739"/>
      <c r="L1" s="739"/>
      <c r="M1" s="739"/>
      <c r="N1" s="739"/>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37.5" customHeight="1" x14ac:dyDescent="0.25">
      <c r="A3" s="740" t="s">
        <v>264</v>
      </c>
      <c r="B3" s="741"/>
      <c r="C3" s="741"/>
      <c r="D3" s="742"/>
      <c r="E3" s="743"/>
      <c r="F3" s="744"/>
      <c r="G3" s="744"/>
      <c r="H3" s="745"/>
      <c r="I3" s="806" t="s">
        <v>371</v>
      </c>
      <c r="J3" s="807"/>
      <c r="K3" s="807"/>
      <c r="L3" s="807"/>
      <c r="M3" s="807"/>
      <c r="N3" s="807"/>
    </row>
    <row r="4" spans="1:23" s="64" customFormat="1" ht="12.75" customHeight="1" x14ac:dyDescent="0.25">
      <c r="A4" s="753" t="s">
        <v>265</v>
      </c>
      <c r="B4" s="754"/>
      <c r="C4" s="754"/>
      <c r="D4" s="755"/>
      <c r="E4" s="759"/>
      <c r="F4" s="760"/>
      <c r="G4" s="760"/>
      <c r="H4" s="760"/>
      <c r="I4" s="808" t="s">
        <v>372</v>
      </c>
      <c r="J4" s="809"/>
      <c r="K4" s="809"/>
      <c r="L4" s="810"/>
      <c r="M4" s="810"/>
      <c r="N4" s="811"/>
    </row>
    <row r="5" spans="1:23" s="64" customFormat="1" ht="21.75" customHeight="1" x14ac:dyDescent="0.25">
      <c r="A5" s="756"/>
      <c r="B5" s="757"/>
      <c r="C5" s="757"/>
      <c r="D5" s="758"/>
      <c r="E5" s="760"/>
      <c r="F5" s="760"/>
      <c r="G5" s="760"/>
      <c r="H5" s="760"/>
      <c r="I5" s="812"/>
      <c r="J5" s="813"/>
      <c r="K5" s="813"/>
      <c r="L5" s="813"/>
      <c r="M5" s="813"/>
      <c r="N5" s="814"/>
    </row>
    <row r="6" spans="1:23" s="64" customFormat="1" ht="21.75" customHeight="1" x14ac:dyDescent="0.25">
      <c r="A6" s="768" t="s">
        <v>266</v>
      </c>
      <c r="B6" s="769"/>
      <c r="C6" s="769"/>
      <c r="D6" s="770"/>
      <c r="E6" s="774" t="s">
        <v>394</v>
      </c>
      <c r="F6" s="774"/>
      <c r="G6" s="774"/>
      <c r="H6" s="775"/>
      <c r="I6" s="820" t="s">
        <v>267</v>
      </c>
      <c r="J6" s="820"/>
      <c r="K6" s="820"/>
      <c r="L6" s="820"/>
      <c r="M6" s="820"/>
      <c r="N6" s="820"/>
    </row>
    <row r="7" spans="1:23" s="64" customFormat="1" ht="27" customHeight="1" x14ac:dyDescent="0.25">
      <c r="A7" s="771"/>
      <c r="B7" s="772"/>
      <c r="C7" s="772"/>
      <c r="D7" s="773"/>
      <c r="E7" s="776"/>
      <c r="F7" s="776"/>
      <c r="G7" s="776"/>
      <c r="H7" s="777"/>
      <c r="I7" s="821">
        <v>2020</v>
      </c>
      <c r="J7" s="822"/>
      <c r="K7" s="823">
        <v>2021</v>
      </c>
      <c r="L7" s="823"/>
      <c r="M7" s="823">
        <v>2022</v>
      </c>
      <c r="N7" s="823"/>
    </row>
    <row r="8" spans="1:23" s="64" customFormat="1" ht="31.5" customHeight="1" x14ac:dyDescent="0.25">
      <c r="A8" s="747" t="s">
        <v>268</v>
      </c>
      <c r="B8" s="748"/>
      <c r="C8" s="748"/>
      <c r="D8" s="749"/>
      <c r="E8" s="815"/>
      <c r="F8" s="815"/>
      <c r="G8" s="815"/>
      <c r="H8" s="816"/>
      <c r="I8" s="817" t="s">
        <v>269</v>
      </c>
      <c r="J8" s="818"/>
      <c r="K8" s="819" t="s">
        <v>269</v>
      </c>
      <c r="L8" s="819"/>
      <c r="M8" s="819" t="s">
        <v>269</v>
      </c>
      <c r="N8" s="819"/>
    </row>
    <row r="9" spans="1:23" ht="45.75" customHeight="1" x14ac:dyDescent="0.25">
      <c r="A9" s="801" t="s">
        <v>270</v>
      </c>
      <c r="B9" s="802"/>
      <c r="C9" s="803" t="s">
        <v>389</v>
      </c>
      <c r="D9" s="804"/>
      <c r="E9" s="804"/>
      <c r="F9" s="804"/>
      <c r="G9" s="804"/>
      <c r="H9" s="804"/>
      <c r="I9" s="804"/>
      <c r="J9" s="804"/>
      <c r="K9" s="804"/>
      <c r="L9" s="804"/>
      <c r="M9" s="804"/>
      <c r="N9" s="805"/>
      <c r="R9" s="65"/>
    </row>
    <row r="10" spans="1:23" ht="38.25" hidden="1" customHeight="1" x14ac:dyDescent="0.25">
      <c r="A10" s="801"/>
      <c r="B10" s="802"/>
      <c r="C10" s="803"/>
      <c r="D10" s="824"/>
      <c r="E10" s="824"/>
      <c r="F10" s="824"/>
      <c r="G10" s="824"/>
      <c r="H10" s="824"/>
      <c r="I10" s="824"/>
      <c r="J10" s="824"/>
      <c r="K10" s="824"/>
      <c r="L10" s="824"/>
      <c r="M10" s="824"/>
      <c r="N10" s="825"/>
      <c r="R10" s="65"/>
    </row>
    <row r="11" spans="1:23" ht="19.5" customHeight="1" x14ac:dyDescent="0.25">
      <c r="A11" s="782" t="s">
        <v>271</v>
      </c>
      <c r="B11" s="783"/>
      <c r="C11" s="788" t="s">
        <v>431</v>
      </c>
      <c r="D11" s="789"/>
      <c r="E11" s="789"/>
      <c r="F11" s="789"/>
      <c r="G11" s="789"/>
      <c r="H11" s="789"/>
      <c r="I11" s="789"/>
      <c r="J11" s="789"/>
      <c r="K11" s="789"/>
      <c r="L11" s="789"/>
      <c r="M11" s="789"/>
      <c r="N11" s="790"/>
    </row>
    <row r="12" spans="1:23" ht="19.5" customHeight="1" x14ac:dyDescent="0.25">
      <c r="A12" s="784"/>
      <c r="B12" s="785"/>
      <c r="C12" s="791"/>
      <c r="D12" s="792"/>
      <c r="E12" s="792"/>
      <c r="F12" s="792"/>
      <c r="G12" s="792"/>
      <c r="H12" s="792"/>
      <c r="I12" s="792"/>
      <c r="J12" s="792"/>
      <c r="K12" s="792"/>
      <c r="L12" s="792"/>
      <c r="M12" s="792"/>
      <c r="N12" s="793"/>
    </row>
    <row r="13" spans="1:23" ht="22.5" customHeight="1" x14ac:dyDescent="0.25">
      <c r="A13" s="784"/>
      <c r="B13" s="785"/>
      <c r="C13" s="791"/>
      <c r="D13" s="792"/>
      <c r="E13" s="792"/>
      <c r="F13" s="792"/>
      <c r="G13" s="792"/>
      <c r="H13" s="792"/>
      <c r="I13" s="792"/>
      <c r="J13" s="792"/>
      <c r="K13" s="792"/>
      <c r="L13" s="792"/>
      <c r="M13" s="792"/>
      <c r="N13" s="793"/>
    </row>
    <row r="14" spans="1:23" ht="85.5" customHeight="1" x14ac:dyDescent="0.25">
      <c r="A14" s="784"/>
      <c r="B14" s="785"/>
      <c r="C14" s="791"/>
      <c r="D14" s="792"/>
      <c r="E14" s="792"/>
      <c r="F14" s="792"/>
      <c r="G14" s="792"/>
      <c r="H14" s="792"/>
      <c r="I14" s="792"/>
      <c r="J14" s="792"/>
      <c r="K14" s="792"/>
      <c r="L14" s="792"/>
      <c r="M14" s="792"/>
      <c r="N14" s="793"/>
    </row>
    <row r="15" spans="1:23" ht="18.75" hidden="1" customHeight="1" x14ac:dyDescent="0.25">
      <c r="A15" s="784"/>
      <c r="B15" s="785"/>
      <c r="C15" s="791"/>
      <c r="D15" s="792"/>
      <c r="E15" s="792"/>
      <c r="F15" s="792"/>
      <c r="G15" s="792"/>
      <c r="H15" s="792"/>
      <c r="I15" s="792"/>
      <c r="J15" s="792"/>
      <c r="K15" s="792"/>
      <c r="L15" s="792"/>
      <c r="M15" s="792"/>
      <c r="N15" s="793"/>
    </row>
    <row r="16" spans="1:23" ht="16.5" hidden="1" customHeight="1" x14ac:dyDescent="0.25">
      <c r="A16" s="784"/>
      <c r="B16" s="785"/>
      <c r="C16" s="791"/>
      <c r="D16" s="792"/>
      <c r="E16" s="792"/>
      <c r="F16" s="792"/>
      <c r="G16" s="792"/>
      <c r="H16" s="792"/>
      <c r="I16" s="792"/>
      <c r="J16" s="792"/>
      <c r="K16" s="792"/>
      <c r="L16" s="792"/>
      <c r="M16" s="792"/>
      <c r="N16" s="793"/>
    </row>
    <row r="17" spans="1:166" ht="23.25" hidden="1" customHeight="1" x14ac:dyDescent="0.25">
      <c r="A17" s="784"/>
      <c r="B17" s="785"/>
      <c r="C17" s="791"/>
      <c r="D17" s="792"/>
      <c r="E17" s="792"/>
      <c r="F17" s="792"/>
      <c r="G17" s="792"/>
      <c r="H17" s="792"/>
      <c r="I17" s="792"/>
      <c r="J17" s="792"/>
      <c r="K17" s="792"/>
      <c r="L17" s="792"/>
      <c r="M17" s="792"/>
      <c r="N17" s="793"/>
    </row>
    <row r="18" spans="1:166" ht="20.25" hidden="1" customHeight="1" x14ac:dyDescent="0.25">
      <c r="A18" s="784"/>
      <c r="B18" s="785"/>
      <c r="C18" s="791"/>
      <c r="D18" s="792"/>
      <c r="E18" s="792"/>
      <c r="F18" s="792"/>
      <c r="G18" s="792"/>
      <c r="H18" s="792"/>
      <c r="I18" s="792"/>
      <c r="J18" s="792"/>
      <c r="K18" s="792"/>
      <c r="L18" s="792"/>
      <c r="M18" s="792"/>
      <c r="N18" s="793"/>
    </row>
    <row r="19" spans="1:166" ht="13.5" hidden="1" customHeight="1" x14ac:dyDescent="0.25">
      <c r="A19" s="784"/>
      <c r="B19" s="785"/>
      <c r="C19" s="791"/>
      <c r="D19" s="792"/>
      <c r="E19" s="792"/>
      <c r="F19" s="792"/>
      <c r="G19" s="792"/>
      <c r="H19" s="792"/>
      <c r="I19" s="792"/>
      <c r="J19" s="792"/>
      <c r="K19" s="792"/>
      <c r="L19" s="792"/>
      <c r="M19" s="792"/>
      <c r="N19" s="793"/>
    </row>
    <row r="20" spans="1:166" ht="13.5" hidden="1" customHeight="1" x14ac:dyDescent="0.25">
      <c r="A20" s="784"/>
      <c r="B20" s="785"/>
      <c r="C20" s="791"/>
      <c r="D20" s="792"/>
      <c r="E20" s="792"/>
      <c r="F20" s="792"/>
      <c r="G20" s="792"/>
      <c r="H20" s="792"/>
      <c r="I20" s="792"/>
      <c r="J20" s="792"/>
      <c r="K20" s="792"/>
      <c r="L20" s="792"/>
      <c r="M20" s="792"/>
      <c r="N20" s="793"/>
    </row>
    <row r="21" spans="1:166" ht="13.5" hidden="1" customHeight="1" x14ac:dyDescent="0.25">
      <c r="A21" s="784"/>
      <c r="B21" s="785"/>
      <c r="C21" s="791"/>
      <c r="D21" s="792"/>
      <c r="E21" s="792"/>
      <c r="F21" s="792"/>
      <c r="G21" s="792"/>
      <c r="H21" s="792"/>
      <c r="I21" s="792"/>
      <c r="J21" s="792"/>
      <c r="K21" s="792"/>
      <c r="L21" s="792"/>
      <c r="M21" s="792"/>
      <c r="N21" s="793"/>
    </row>
    <row r="22" spans="1:166" ht="13.5" hidden="1" customHeight="1" x14ac:dyDescent="0.25">
      <c r="A22" s="784"/>
      <c r="B22" s="785"/>
      <c r="C22" s="791"/>
      <c r="D22" s="792"/>
      <c r="E22" s="792"/>
      <c r="F22" s="792"/>
      <c r="G22" s="792"/>
      <c r="H22" s="792"/>
      <c r="I22" s="792"/>
      <c r="J22" s="792"/>
      <c r="K22" s="792"/>
      <c r="L22" s="792"/>
      <c r="M22" s="792"/>
      <c r="N22" s="793"/>
    </row>
    <row r="23" spans="1:166" ht="13.5" hidden="1" customHeight="1" x14ac:dyDescent="0.25">
      <c r="A23" s="786"/>
      <c r="B23" s="787"/>
      <c r="C23" s="794"/>
      <c r="D23" s="795"/>
      <c r="E23" s="795"/>
      <c r="F23" s="795"/>
      <c r="G23" s="795"/>
      <c r="H23" s="795"/>
      <c r="I23" s="795"/>
      <c r="J23" s="795"/>
      <c r="K23" s="795"/>
      <c r="L23" s="795"/>
      <c r="M23" s="795"/>
      <c r="N23" s="796"/>
    </row>
    <row r="24" spans="1:166" ht="18.75" customHeight="1" x14ac:dyDescent="0.25">
      <c r="A24" s="714" t="s">
        <v>272</v>
      </c>
      <c r="B24" s="797"/>
      <c r="C24" s="797"/>
      <c r="D24" s="797"/>
      <c r="E24" s="797"/>
      <c r="F24" s="797"/>
      <c r="G24" s="797"/>
      <c r="H24" s="797"/>
      <c r="I24" s="797"/>
      <c r="J24" s="797"/>
      <c r="K24" s="797"/>
      <c r="L24" s="797"/>
      <c r="M24" s="797"/>
      <c r="N24" s="715"/>
      <c r="R24" s="292"/>
      <c r="S24" s="292"/>
      <c r="T24" s="292"/>
      <c r="U24" s="292"/>
      <c r="V24" s="292"/>
      <c r="W24" s="292"/>
      <c r="X24" s="292"/>
      <c r="Y24" s="292"/>
      <c r="Z24" s="292"/>
      <c r="AA24" s="292"/>
      <c r="AB24" s="292"/>
      <c r="AC24" s="292"/>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27" customHeight="1" x14ac:dyDescent="0.25">
      <c r="A25" s="68">
        <v>1</v>
      </c>
      <c r="B25" s="735"/>
      <c r="C25" s="736"/>
      <c r="D25" s="736"/>
      <c r="E25" s="736"/>
      <c r="F25" s="736"/>
      <c r="G25" s="737"/>
      <c r="H25" s="68">
        <v>6</v>
      </c>
      <c r="I25" s="798"/>
      <c r="J25" s="799"/>
      <c r="K25" s="799"/>
      <c r="L25" s="799"/>
      <c r="M25" s="799"/>
      <c r="N25" s="800"/>
      <c r="R25" s="292"/>
      <c r="S25" s="292"/>
      <c r="T25" s="292"/>
      <c r="U25" s="292"/>
      <c r="V25" s="292"/>
      <c r="W25" s="292"/>
      <c r="X25" s="292"/>
      <c r="Y25" s="292"/>
      <c r="Z25" s="292"/>
      <c r="AA25" s="292"/>
      <c r="AB25" s="292"/>
      <c r="AC25" s="292"/>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27" customHeight="1" x14ac:dyDescent="0.25">
      <c r="A26" s="68">
        <v>2</v>
      </c>
      <c r="B26" s="735"/>
      <c r="C26" s="736"/>
      <c r="D26" s="736"/>
      <c r="E26" s="736"/>
      <c r="F26" s="736"/>
      <c r="G26" s="737"/>
      <c r="H26" s="68">
        <v>7</v>
      </c>
      <c r="I26" s="735"/>
      <c r="J26" s="736"/>
      <c r="K26" s="736"/>
      <c r="L26" s="736"/>
      <c r="M26" s="736"/>
      <c r="N26" s="737"/>
      <c r="R26" s="292"/>
      <c r="S26" s="292"/>
      <c r="T26" s="292"/>
      <c r="U26" s="292"/>
      <c r="V26" s="292"/>
      <c r="W26" s="292"/>
      <c r="X26" s="292"/>
      <c r="Y26" s="292"/>
      <c r="Z26" s="292"/>
      <c r="AA26" s="292"/>
      <c r="AB26" s="292"/>
      <c r="AC26" s="292"/>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26.25" customHeight="1" x14ac:dyDescent="0.25">
      <c r="A27" s="68">
        <v>3</v>
      </c>
      <c r="B27" s="735"/>
      <c r="C27" s="736"/>
      <c r="D27" s="736"/>
      <c r="E27" s="736"/>
      <c r="F27" s="736"/>
      <c r="G27" s="737"/>
      <c r="H27" s="68">
        <v>8</v>
      </c>
      <c r="I27" s="735"/>
      <c r="J27" s="736"/>
      <c r="K27" s="736"/>
      <c r="L27" s="736"/>
      <c r="M27" s="736"/>
      <c r="N27" s="737"/>
      <c r="R27" s="292"/>
      <c r="S27" s="292"/>
      <c r="T27" s="292"/>
      <c r="U27" s="292"/>
      <c r="V27" s="292"/>
      <c r="W27" s="292"/>
      <c r="X27" s="292"/>
      <c r="Y27" s="292"/>
      <c r="Z27" s="292"/>
      <c r="AA27" s="292"/>
      <c r="AB27" s="292"/>
      <c r="AC27" s="292"/>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row>
    <row r="28" spans="1:166" ht="33.75" customHeight="1" x14ac:dyDescent="0.25">
      <c r="A28" s="68">
        <v>4</v>
      </c>
      <c r="B28" s="735"/>
      <c r="C28" s="736"/>
      <c r="D28" s="736"/>
      <c r="E28" s="736"/>
      <c r="F28" s="736"/>
      <c r="G28" s="737"/>
      <c r="H28" s="68">
        <v>9</v>
      </c>
      <c r="I28" s="735"/>
      <c r="J28" s="736"/>
      <c r="K28" s="736"/>
      <c r="L28" s="736"/>
      <c r="M28" s="736"/>
      <c r="N28" s="737"/>
    </row>
    <row r="29" spans="1:166" ht="34.5" customHeight="1" x14ac:dyDescent="0.25">
      <c r="A29" s="68">
        <v>5</v>
      </c>
      <c r="B29" s="735"/>
      <c r="C29" s="736"/>
      <c r="D29" s="736"/>
      <c r="E29" s="736"/>
      <c r="F29" s="736"/>
      <c r="G29" s="737"/>
      <c r="H29" s="68">
        <v>10</v>
      </c>
      <c r="I29" s="738"/>
      <c r="J29" s="738"/>
      <c r="K29" s="738"/>
      <c r="L29" s="738"/>
      <c r="M29" s="738"/>
      <c r="N29" s="738"/>
    </row>
    <row r="30" spans="1:166" x14ac:dyDescent="0.25">
      <c r="A30" s="826" t="s">
        <v>373</v>
      </c>
      <c r="B30" s="827"/>
      <c r="C30" s="827"/>
      <c r="D30" s="827"/>
      <c r="E30" s="827"/>
      <c r="F30" s="827"/>
      <c r="G30" s="827"/>
      <c r="H30" s="827"/>
      <c r="I30" s="827"/>
      <c r="J30" s="827"/>
      <c r="K30" s="827"/>
      <c r="L30" s="827"/>
      <c r="M30" s="827"/>
      <c r="N30" s="828"/>
      <c r="O30" s="293"/>
      <c r="P30" s="293"/>
      <c r="Q30" s="293"/>
      <c r="R30" s="294"/>
    </row>
    <row r="31" spans="1:166" ht="35.25" customHeight="1" x14ac:dyDescent="0.25">
      <c r="A31" s="711" t="s">
        <v>273</v>
      </c>
      <c r="B31" s="712"/>
      <c r="C31" s="712"/>
      <c r="D31" s="712"/>
      <c r="E31" s="712"/>
      <c r="F31" s="712"/>
      <c r="G31" s="712"/>
      <c r="H31" s="713"/>
      <c r="I31" s="714" t="s">
        <v>367</v>
      </c>
      <c r="J31" s="715"/>
      <c r="K31" s="716" t="s">
        <v>368</v>
      </c>
      <c r="L31" s="716"/>
      <c r="M31" s="717" t="s">
        <v>274</v>
      </c>
      <c r="N31" s="717"/>
      <c r="O31" s="717">
        <v>2021</v>
      </c>
      <c r="P31" s="717"/>
      <c r="Q31" s="717">
        <v>2022</v>
      </c>
      <c r="R31" s="717"/>
    </row>
    <row r="32" spans="1:166" x14ac:dyDescent="0.25">
      <c r="A32" s="718"/>
      <c r="B32" s="719"/>
      <c r="C32" s="719"/>
      <c r="D32" s="719"/>
      <c r="E32" s="719"/>
      <c r="F32" s="719"/>
      <c r="G32" s="719"/>
      <c r="H32" s="720"/>
      <c r="I32" s="699"/>
      <c r="J32" s="699"/>
      <c r="K32" s="699"/>
      <c r="L32" s="699"/>
      <c r="M32" s="700"/>
      <c r="N32" s="700"/>
      <c r="O32" s="699"/>
      <c r="P32" s="699"/>
      <c r="Q32" s="700"/>
      <c r="R32" s="700"/>
    </row>
    <row r="33" spans="1:18" x14ac:dyDescent="0.25">
      <c r="A33" s="718"/>
      <c r="B33" s="719"/>
      <c r="C33" s="719"/>
      <c r="D33" s="719"/>
      <c r="E33" s="719"/>
      <c r="F33" s="719"/>
      <c r="G33" s="719"/>
      <c r="H33" s="720"/>
      <c r="I33" s="699"/>
      <c r="J33" s="699"/>
      <c r="K33" s="699"/>
      <c r="L33" s="699"/>
      <c r="M33" s="700"/>
      <c r="N33" s="700"/>
      <c r="O33" s="699"/>
      <c r="P33" s="699"/>
      <c r="Q33" s="699"/>
      <c r="R33" s="699"/>
    </row>
    <row r="34" spans="1:18" s="295" customFormat="1" x14ac:dyDescent="0.25">
      <c r="A34" s="718"/>
      <c r="B34" s="719"/>
      <c r="C34" s="719"/>
      <c r="D34" s="719"/>
      <c r="E34" s="719"/>
      <c r="F34" s="719"/>
      <c r="G34" s="719"/>
      <c r="H34" s="720"/>
      <c r="I34" s="699"/>
      <c r="J34" s="699"/>
      <c r="K34" s="699"/>
      <c r="L34" s="699"/>
      <c r="M34" s="700"/>
      <c r="N34" s="700"/>
      <c r="O34" s="699"/>
      <c r="P34" s="699"/>
      <c r="Q34" s="699"/>
      <c r="R34" s="699"/>
    </row>
    <row r="35" spans="1:18" ht="23.25" customHeight="1" x14ac:dyDescent="0.25">
      <c r="A35" s="711" t="s">
        <v>275</v>
      </c>
      <c r="B35" s="712"/>
      <c r="C35" s="712"/>
      <c r="D35" s="712"/>
      <c r="E35" s="712"/>
      <c r="F35" s="712"/>
      <c r="G35" s="712"/>
      <c r="H35" s="713"/>
      <c r="I35" s="714" t="s">
        <v>367</v>
      </c>
      <c r="J35" s="715"/>
      <c r="K35" s="716" t="s">
        <v>368</v>
      </c>
      <c r="L35" s="716"/>
      <c r="M35" s="717" t="s">
        <v>274</v>
      </c>
      <c r="N35" s="717"/>
      <c r="O35" s="717">
        <v>2021</v>
      </c>
      <c r="P35" s="717"/>
      <c r="Q35" s="717">
        <v>2022</v>
      </c>
      <c r="R35" s="717"/>
    </row>
    <row r="36" spans="1:18" ht="33" customHeight="1" x14ac:dyDescent="0.25">
      <c r="A36" s="718" t="s">
        <v>390</v>
      </c>
      <c r="B36" s="719"/>
      <c r="C36" s="719"/>
      <c r="D36" s="719"/>
      <c r="E36" s="719"/>
      <c r="F36" s="719"/>
      <c r="G36" s="719"/>
      <c r="H36" s="720"/>
      <c r="I36" s="829" t="s">
        <v>418</v>
      </c>
      <c r="J36" s="830"/>
      <c r="K36" s="722"/>
      <c r="L36" s="699"/>
      <c r="M36" s="700"/>
      <c r="N36" s="700"/>
      <c r="O36" s="722"/>
      <c r="P36" s="699"/>
      <c r="Q36" s="722"/>
      <c r="R36" s="699"/>
    </row>
    <row r="37" spans="1:18" ht="21.75" customHeight="1" x14ac:dyDescent="0.25">
      <c r="A37" s="718" t="s">
        <v>391</v>
      </c>
      <c r="B37" s="719"/>
      <c r="C37" s="719"/>
      <c r="D37" s="719"/>
      <c r="E37" s="719"/>
      <c r="F37" s="719"/>
      <c r="G37" s="719"/>
      <c r="H37" s="720"/>
      <c r="I37" s="829" t="s">
        <v>415</v>
      </c>
      <c r="J37" s="830"/>
      <c r="K37" s="722"/>
      <c r="L37" s="699"/>
      <c r="M37" s="700"/>
      <c r="N37" s="700"/>
      <c r="O37" s="722"/>
      <c r="P37" s="699"/>
      <c r="Q37" s="722"/>
      <c r="R37" s="699"/>
    </row>
    <row r="38" spans="1:18" ht="21.75" customHeight="1" x14ac:dyDescent="0.25">
      <c r="A38" s="718" t="s">
        <v>422</v>
      </c>
      <c r="B38" s="719"/>
      <c r="C38" s="719"/>
      <c r="D38" s="719"/>
      <c r="E38" s="719"/>
      <c r="F38" s="719"/>
      <c r="G38" s="719"/>
      <c r="H38" s="720"/>
      <c r="I38" s="829" t="s">
        <v>416</v>
      </c>
      <c r="J38" s="830"/>
      <c r="K38" s="722"/>
      <c r="L38" s="699"/>
      <c r="M38" s="700"/>
      <c r="N38" s="700"/>
      <c r="O38" s="722"/>
      <c r="P38" s="699"/>
      <c r="Q38" s="722"/>
      <c r="R38" s="699"/>
    </row>
    <row r="39" spans="1:18" x14ac:dyDescent="0.25">
      <c r="A39" s="718" t="s">
        <v>428</v>
      </c>
      <c r="B39" s="719"/>
      <c r="C39" s="719"/>
      <c r="D39" s="719"/>
      <c r="E39" s="719"/>
      <c r="F39" s="719"/>
      <c r="G39" s="719"/>
      <c r="H39" s="720"/>
      <c r="I39" s="831" t="s">
        <v>417</v>
      </c>
      <c r="J39" s="831"/>
      <c r="K39" s="699"/>
      <c r="L39" s="699"/>
      <c r="M39" s="700"/>
      <c r="N39" s="700"/>
      <c r="O39" s="721"/>
      <c r="P39" s="721"/>
      <c r="Q39" s="721"/>
      <c r="R39" s="721"/>
    </row>
    <row r="40" spans="1:18" x14ac:dyDescent="0.25">
      <c r="A40" s="718" t="s">
        <v>430</v>
      </c>
      <c r="B40" s="719"/>
      <c r="C40" s="719"/>
      <c r="D40" s="719"/>
      <c r="E40" s="719"/>
      <c r="F40" s="719"/>
      <c r="G40" s="719"/>
      <c r="H40" s="720"/>
      <c r="I40" s="830" t="s">
        <v>432</v>
      </c>
      <c r="J40" s="830"/>
      <c r="K40" s="699"/>
      <c r="L40" s="699"/>
      <c r="M40" s="700"/>
      <c r="N40" s="700"/>
      <c r="O40" s="699"/>
      <c r="P40" s="699"/>
      <c r="Q40" s="700"/>
      <c r="R40" s="700"/>
    </row>
    <row r="41" spans="1:18" ht="27" customHeight="1" x14ac:dyDescent="0.25">
      <c r="A41" s="711" t="s">
        <v>277</v>
      </c>
      <c r="B41" s="712"/>
      <c r="C41" s="712"/>
      <c r="D41" s="712"/>
      <c r="E41" s="712"/>
      <c r="F41" s="712"/>
      <c r="G41" s="712"/>
      <c r="H41" s="713"/>
      <c r="I41" s="714" t="s">
        <v>367</v>
      </c>
      <c r="J41" s="715"/>
      <c r="K41" s="716" t="s">
        <v>368</v>
      </c>
      <c r="L41" s="716"/>
      <c r="M41" s="717" t="s">
        <v>274</v>
      </c>
      <c r="N41" s="717"/>
      <c r="O41" s="717">
        <v>2021</v>
      </c>
      <c r="P41" s="717"/>
      <c r="Q41" s="717">
        <v>2022</v>
      </c>
      <c r="R41" s="717"/>
    </row>
    <row r="42" spans="1:18" x14ac:dyDescent="0.25">
      <c r="A42" s="832"/>
      <c r="B42" s="833"/>
      <c r="C42" s="833"/>
      <c r="D42" s="833"/>
      <c r="E42" s="833"/>
      <c r="F42" s="833"/>
      <c r="G42" s="833"/>
      <c r="H42" s="834"/>
      <c r="I42" s="708"/>
      <c r="J42" s="699"/>
      <c r="K42" s="699"/>
      <c r="L42" s="699"/>
      <c r="M42" s="700"/>
      <c r="N42" s="700"/>
      <c r="O42" s="699"/>
      <c r="P42" s="699"/>
      <c r="Q42" s="700"/>
      <c r="R42" s="700"/>
    </row>
    <row r="43" spans="1:18" x14ac:dyDescent="0.25">
      <c r="A43" s="705"/>
      <c r="B43" s="706"/>
      <c r="C43" s="706"/>
      <c r="D43" s="706"/>
      <c r="E43" s="706"/>
      <c r="F43" s="706"/>
      <c r="G43" s="706"/>
      <c r="H43" s="707"/>
      <c r="I43" s="699"/>
      <c r="J43" s="699"/>
      <c r="K43" s="699"/>
      <c r="L43" s="699"/>
      <c r="M43" s="700"/>
      <c r="N43" s="700"/>
      <c r="O43" s="699"/>
      <c r="P43" s="699"/>
      <c r="Q43" s="700"/>
      <c r="R43" s="700"/>
    </row>
    <row r="45" spans="1:18" x14ac:dyDescent="0.25">
      <c r="A45" s="701" t="s">
        <v>278</v>
      </c>
      <c r="B45" s="702"/>
      <c r="C45" s="702"/>
      <c r="D45" s="702"/>
      <c r="E45" s="702"/>
      <c r="F45" s="702"/>
      <c r="G45" s="702"/>
      <c r="H45" s="702"/>
      <c r="I45" s="702"/>
      <c r="J45" s="702"/>
      <c r="K45" s="702"/>
      <c r="L45" s="702"/>
      <c r="M45" s="702"/>
      <c r="N45" s="703"/>
    </row>
    <row r="46" spans="1:18" ht="48.75" customHeight="1" x14ac:dyDescent="0.25">
      <c r="A46" s="704" t="s">
        <v>279</v>
      </c>
      <c r="B46" s="704"/>
      <c r="C46" s="69" t="s">
        <v>280</v>
      </c>
      <c r="D46" s="69" t="s">
        <v>281</v>
      </c>
      <c r="E46" s="69" t="s">
        <v>282</v>
      </c>
      <c r="F46" s="69" t="s">
        <v>283</v>
      </c>
      <c r="G46" s="69" t="s">
        <v>284</v>
      </c>
      <c r="H46" s="69" t="s">
        <v>285</v>
      </c>
      <c r="I46" s="69" t="s">
        <v>286</v>
      </c>
      <c r="J46" s="69" t="s">
        <v>287</v>
      </c>
      <c r="K46" s="69" t="s">
        <v>288</v>
      </c>
      <c r="L46" s="69" t="s">
        <v>289</v>
      </c>
      <c r="M46" s="69" t="s">
        <v>290</v>
      </c>
      <c r="N46" s="69" t="s">
        <v>291</v>
      </c>
    </row>
    <row r="47" spans="1:18" ht="12" customHeight="1" x14ac:dyDescent="0.25">
      <c r="A47" s="690">
        <f>IF(A25&gt;0,A25,"")</f>
        <v>1</v>
      </c>
      <c r="B47" s="691"/>
      <c r="C47" s="296"/>
      <c r="D47" s="70"/>
      <c r="E47" s="70"/>
      <c r="F47" s="71"/>
      <c r="G47" s="71"/>
      <c r="H47" s="297"/>
      <c r="I47" s="323"/>
      <c r="J47" s="297"/>
      <c r="K47" s="72"/>
      <c r="L47" s="70"/>
      <c r="M47" s="70"/>
      <c r="N47" s="70"/>
    </row>
    <row r="48" spans="1:18" ht="12" customHeight="1" thickBot="1" x14ac:dyDescent="0.3">
      <c r="A48" s="692"/>
      <c r="B48" s="693"/>
      <c r="C48" s="73"/>
      <c r="D48" s="73"/>
      <c r="E48" s="73"/>
      <c r="F48" s="74"/>
      <c r="G48" s="74"/>
      <c r="H48" s="74"/>
      <c r="I48" s="74"/>
      <c r="J48" s="74"/>
      <c r="K48" s="75"/>
      <c r="L48" s="76"/>
      <c r="M48" s="73"/>
      <c r="N48" s="73"/>
    </row>
    <row r="49" spans="1:15" ht="12" customHeight="1" x14ac:dyDescent="0.25">
      <c r="A49" s="690">
        <f>IF(A26&gt;0,A26,"")</f>
        <v>2</v>
      </c>
      <c r="B49" s="691"/>
      <c r="C49" s="70"/>
      <c r="D49" s="70"/>
      <c r="E49" s="70"/>
      <c r="F49" s="71"/>
      <c r="G49" s="71"/>
      <c r="H49" s="71"/>
      <c r="I49" s="71"/>
      <c r="J49" s="71"/>
      <c r="K49" s="71"/>
      <c r="L49" s="324"/>
      <c r="M49" s="70"/>
      <c r="N49" s="70"/>
    </row>
    <row r="50" spans="1:15" ht="12" customHeight="1" thickBot="1" x14ac:dyDescent="0.3">
      <c r="A50" s="692"/>
      <c r="B50" s="693"/>
      <c r="C50" s="73"/>
      <c r="D50" s="73"/>
      <c r="E50" s="73"/>
      <c r="F50" s="74"/>
      <c r="G50" s="74"/>
      <c r="H50" s="74"/>
      <c r="I50" s="74"/>
      <c r="J50" s="74"/>
      <c r="K50" s="298"/>
      <c r="L50" s="74"/>
      <c r="M50" s="74"/>
      <c r="N50" s="73"/>
    </row>
    <row r="51" spans="1:15" ht="12" customHeight="1" x14ac:dyDescent="0.25">
      <c r="A51" s="690">
        <f>IF(A27&gt;0,A27,"")</f>
        <v>3</v>
      </c>
      <c r="B51" s="691"/>
      <c r="C51" s="70"/>
      <c r="D51" s="149"/>
      <c r="E51" s="70"/>
      <c r="F51" s="71"/>
      <c r="G51" s="71"/>
      <c r="H51" s="71"/>
      <c r="I51" s="71"/>
      <c r="J51" s="71"/>
      <c r="K51" s="71"/>
      <c r="L51" s="325"/>
      <c r="M51" s="324"/>
      <c r="N51" s="324"/>
    </row>
    <row r="52" spans="1:15" ht="12" customHeight="1" thickBot="1" x14ac:dyDescent="0.3">
      <c r="A52" s="692"/>
      <c r="B52" s="693"/>
      <c r="C52" s="73"/>
      <c r="D52" s="73"/>
      <c r="E52" s="73"/>
      <c r="F52" s="74"/>
      <c r="G52" s="74"/>
      <c r="H52" s="74"/>
      <c r="I52" s="74"/>
      <c r="J52" s="74"/>
      <c r="K52" s="75"/>
      <c r="L52" s="75"/>
      <c r="M52" s="75"/>
      <c r="N52" s="73"/>
    </row>
    <row r="53" spans="1:15" ht="12" customHeight="1" x14ac:dyDescent="0.25">
      <c r="A53" s="690">
        <v>4</v>
      </c>
      <c r="B53" s="691"/>
      <c r="C53" s="70"/>
      <c r="D53" s="324"/>
      <c r="E53" s="324"/>
      <c r="F53" s="324"/>
      <c r="G53" s="324"/>
      <c r="H53" s="324"/>
      <c r="I53" s="324"/>
      <c r="J53" s="324"/>
      <c r="K53" s="324"/>
      <c r="L53" s="324"/>
      <c r="M53" s="324"/>
      <c r="N53" s="324"/>
    </row>
    <row r="54" spans="1:15" ht="12" customHeight="1" thickBot="1" x14ac:dyDescent="0.3">
      <c r="A54" s="692"/>
      <c r="B54" s="693"/>
      <c r="C54" s="73"/>
      <c r="D54" s="73"/>
      <c r="E54" s="73"/>
      <c r="F54" s="74"/>
      <c r="G54" s="74"/>
      <c r="H54" s="74"/>
      <c r="I54" s="74"/>
      <c r="J54" s="74"/>
      <c r="K54" s="74"/>
      <c r="L54" s="73"/>
      <c r="M54" s="73"/>
      <c r="N54" s="76"/>
    </row>
    <row r="55" spans="1:15" ht="12" customHeight="1" x14ac:dyDescent="0.25">
      <c r="A55" s="690">
        <v>5</v>
      </c>
      <c r="B55" s="691"/>
      <c r="C55" s="70"/>
      <c r="D55" s="70"/>
      <c r="E55" s="324"/>
      <c r="F55" s="324"/>
      <c r="G55" s="324"/>
      <c r="H55" s="324"/>
      <c r="I55" s="324"/>
      <c r="J55" s="324"/>
      <c r="K55" s="324"/>
      <c r="L55" s="324"/>
      <c r="M55" s="324"/>
      <c r="N55" s="324"/>
    </row>
    <row r="56" spans="1:15" ht="12" customHeight="1" thickBot="1" x14ac:dyDescent="0.3">
      <c r="A56" s="692"/>
      <c r="B56" s="693"/>
      <c r="C56" s="73"/>
      <c r="D56" s="73"/>
      <c r="E56" s="73"/>
      <c r="F56" s="74"/>
      <c r="G56" s="74"/>
      <c r="H56" s="74"/>
      <c r="I56" s="74"/>
      <c r="J56" s="74"/>
      <c r="K56" s="74"/>
      <c r="L56" s="73"/>
      <c r="M56" s="73"/>
      <c r="N56" s="73"/>
    </row>
    <row r="57" spans="1:15" ht="12" customHeight="1" x14ac:dyDescent="0.25">
      <c r="A57" s="690">
        <v>6</v>
      </c>
      <c r="B57" s="691"/>
      <c r="C57" s="70"/>
      <c r="D57" s="70"/>
      <c r="E57" s="70"/>
      <c r="F57" s="71"/>
      <c r="G57" s="71"/>
      <c r="H57" s="71"/>
      <c r="I57" s="71"/>
      <c r="J57" s="71"/>
      <c r="K57" s="71"/>
      <c r="L57" s="70"/>
      <c r="M57" s="70"/>
      <c r="N57" s="70"/>
    </row>
    <row r="58" spans="1:15" ht="12" customHeight="1" thickBot="1" x14ac:dyDescent="0.3">
      <c r="A58" s="692"/>
      <c r="B58" s="693"/>
      <c r="C58" s="73"/>
      <c r="D58" s="73"/>
      <c r="E58" s="73"/>
      <c r="F58" s="74"/>
      <c r="G58" s="74"/>
      <c r="H58" s="74"/>
      <c r="I58" s="74"/>
      <c r="J58" s="74"/>
      <c r="K58" s="74"/>
      <c r="L58" s="73"/>
      <c r="M58" s="73"/>
      <c r="N58" s="73"/>
    </row>
    <row r="59" spans="1:15" ht="12" customHeight="1" x14ac:dyDescent="0.25">
      <c r="A59" s="690">
        <v>7</v>
      </c>
      <c r="B59" s="691"/>
      <c r="C59" s="70"/>
      <c r="D59" s="70"/>
      <c r="E59" s="70"/>
      <c r="F59" s="71"/>
      <c r="G59" s="71"/>
      <c r="H59" s="71"/>
      <c r="I59" s="71"/>
      <c r="J59" s="71"/>
      <c r="K59" s="71"/>
      <c r="L59" s="70"/>
      <c r="M59" s="70"/>
      <c r="N59" s="70"/>
    </row>
    <row r="60" spans="1:15" ht="12" customHeight="1" thickBot="1" x14ac:dyDescent="0.3">
      <c r="A60" s="692"/>
      <c r="B60" s="693"/>
      <c r="C60" s="73"/>
      <c r="D60" s="73"/>
      <c r="E60" s="73"/>
      <c r="F60" s="74"/>
      <c r="G60" s="74"/>
      <c r="H60" s="74"/>
      <c r="I60" s="74"/>
      <c r="J60" s="74"/>
      <c r="K60" s="74"/>
      <c r="L60" s="73"/>
      <c r="M60" s="73"/>
      <c r="N60" s="73"/>
    </row>
    <row r="61" spans="1:15" ht="12" customHeight="1" x14ac:dyDescent="0.25">
      <c r="A61" s="690">
        <v>8</v>
      </c>
      <c r="B61" s="691"/>
      <c r="C61" s="70"/>
      <c r="D61" s="70"/>
      <c r="E61" s="70"/>
      <c r="F61" s="71"/>
      <c r="G61" s="71"/>
      <c r="H61" s="71"/>
      <c r="I61" s="71"/>
      <c r="J61" s="71"/>
      <c r="K61" s="71"/>
      <c r="L61" s="70"/>
      <c r="M61" s="70"/>
      <c r="N61" s="299"/>
      <c r="O61" s="77"/>
    </row>
    <row r="62" spans="1:15" ht="12" customHeight="1" thickBot="1" x14ac:dyDescent="0.3">
      <c r="A62" s="692"/>
      <c r="B62" s="693"/>
      <c r="C62" s="73"/>
      <c r="D62" s="73"/>
      <c r="E62" s="73"/>
      <c r="F62" s="74"/>
      <c r="G62" s="74"/>
      <c r="H62" s="74"/>
      <c r="I62" s="74"/>
      <c r="J62" s="74"/>
      <c r="K62" s="74"/>
      <c r="L62" s="73"/>
      <c r="M62" s="73"/>
      <c r="N62" s="73"/>
    </row>
    <row r="63" spans="1:15" ht="12" customHeight="1" x14ac:dyDescent="0.25">
      <c r="A63" s="690">
        <v>9</v>
      </c>
      <c r="B63" s="691"/>
      <c r="C63" s="70"/>
      <c r="D63" s="70"/>
      <c r="E63" s="70"/>
      <c r="F63" s="71"/>
      <c r="G63" s="71"/>
      <c r="H63" s="71"/>
      <c r="I63" s="71"/>
      <c r="J63" s="71"/>
      <c r="K63" s="71"/>
      <c r="L63" s="70"/>
      <c r="M63" s="70"/>
      <c r="N63" s="70"/>
    </row>
    <row r="64" spans="1:15" ht="12" customHeight="1" thickBot="1" x14ac:dyDescent="0.3">
      <c r="A64" s="692"/>
      <c r="B64" s="693"/>
      <c r="C64" s="73"/>
      <c r="D64" s="73"/>
      <c r="E64" s="73"/>
      <c r="F64" s="74"/>
      <c r="G64" s="74"/>
      <c r="H64" s="74"/>
      <c r="I64" s="74"/>
      <c r="J64" s="74"/>
      <c r="K64" s="74"/>
      <c r="L64" s="73"/>
      <c r="M64" s="73"/>
      <c r="N64" s="73"/>
    </row>
    <row r="65" spans="1:14" ht="12" customHeight="1" x14ac:dyDescent="0.25">
      <c r="A65" s="690">
        <v>10</v>
      </c>
      <c r="B65" s="691"/>
      <c r="C65" s="70"/>
      <c r="D65" s="70"/>
      <c r="E65" s="70"/>
      <c r="F65" s="71"/>
      <c r="G65" s="71"/>
      <c r="H65" s="71"/>
      <c r="I65" s="71"/>
      <c r="J65" s="71"/>
      <c r="K65" s="71"/>
      <c r="L65" s="70"/>
      <c r="M65" s="70"/>
      <c r="N65" s="70"/>
    </row>
    <row r="66" spans="1:14" ht="10.5" customHeight="1" thickBot="1" x14ac:dyDescent="0.3">
      <c r="A66" s="692"/>
      <c r="B66" s="693"/>
      <c r="C66" s="73"/>
      <c r="D66" s="73"/>
      <c r="E66" s="73"/>
      <c r="F66" s="73"/>
      <c r="G66" s="73"/>
      <c r="H66" s="73"/>
      <c r="I66" s="73"/>
      <c r="J66" s="74"/>
      <c r="K66" s="74"/>
      <c r="L66" s="73"/>
      <c r="M66" s="73"/>
      <c r="N66" s="73"/>
    </row>
    <row r="67" spans="1:14" ht="4.5" hidden="1" customHeight="1" x14ac:dyDescent="0.25">
      <c r="A67" s="835" t="s">
        <v>374</v>
      </c>
      <c r="B67" s="836"/>
      <c r="C67" s="836"/>
      <c r="D67" s="836"/>
      <c r="E67" s="837"/>
      <c r="F67" s="838"/>
      <c r="G67" s="839"/>
      <c r="H67" s="840" t="s">
        <v>374</v>
      </c>
      <c r="I67" s="840"/>
      <c r="J67" s="840"/>
      <c r="K67" s="840"/>
      <c r="L67" s="840"/>
      <c r="M67" s="841"/>
      <c r="N67" s="841"/>
    </row>
    <row r="68" spans="1:14" hidden="1" x14ac:dyDescent="0.25">
      <c r="A68" s="842" t="s">
        <v>375</v>
      </c>
      <c r="B68" s="843"/>
      <c r="C68" s="843"/>
      <c r="D68" s="843"/>
      <c r="E68" s="844"/>
      <c r="F68" s="838"/>
      <c r="G68" s="839"/>
      <c r="H68" s="840" t="s">
        <v>375</v>
      </c>
      <c r="I68" s="840"/>
      <c r="J68" s="840"/>
      <c r="K68" s="840"/>
      <c r="L68" s="840"/>
      <c r="M68" s="841"/>
      <c r="N68" s="841"/>
    </row>
    <row r="69" spans="1:14" hidden="1" x14ac:dyDescent="0.25">
      <c r="A69" s="300"/>
      <c r="B69" s="300"/>
      <c r="C69" s="300"/>
      <c r="D69" s="300"/>
      <c r="E69" s="300"/>
      <c r="F69" s="300"/>
      <c r="G69" s="300"/>
      <c r="H69" s="300"/>
      <c r="I69" s="300"/>
      <c r="J69" s="300"/>
      <c r="K69" s="300"/>
      <c r="L69" s="300"/>
      <c r="M69" s="300"/>
      <c r="N69" s="300"/>
    </row>
    <row r="70" spans="1:14" hidden="1" x14ac:dyDescent="0.25">
      <c r="A70" s="854" t="s">
        <v>376</v>
      </c>
      <c r="B70" s="855"/>
      <c r="C70" s="855"/>
      <c r="D70" s="855"/>
      <c r="E70" s="855"/>
      <c r="F70" s="855"/>
      <c r="G70" s="856"/>
      <c r="H70" s="857" t="s">
        <v>376</v>
      </c>
      <c r="I70" s="857"/>
      <c r="J70" s="857"/>
      <c r="K70" s="857"/>
      <c r="L70" s="857"/>
      <c r="M70" s="857"/>
      <c r="N70" s="857"/>
    </row>
    <row r="71" spans="1:14" hidden="1" x14ac:dyDescent="0.25">
      <c r="A71" s="840" t="s">
        <v>377</v>
      </c>
      <c r="B71" s="840"/>
      <c r="C71" s="845"/>
      <c r="D71" s="846"/>
      <c r="E71" s="846"/>
      <c r="F71" s="846"/>
      <c r="G71" s="847"/>
      <c r="H71" s="840" t="s">
        <v>378</v>
      </c>
      <c r="I71" s="840"/>
      <c r="J71" s="845"/>
      <c r="K71" s="846"/>
      <c r="L71" s="846"/>
      <c r="M71" s="846"/>
      <c r="N71" s="847"/>
    </row>
    <row r="72" spans="1:14" hidden="1" x14ac:dyDescent="0.25">
      <c r="A72" s="840"/>
      <c r="B72" s="840"/>
      <c r="C72" s="848"/>
      <c r="D72" s="849"/>
      <c r="E72" s="849"/>
      <c r="F72" s="849"/>
      <c r="G72" s="850"/>
      <c r="H72" s="840"/>
      <c r="I72" s="840"/>
      <c r="J72" s="848"/>
      <c r="K72" s="849"/>
      <c r="L72" s="849"/>
      <c r="M72" s="849"/>
      <c r="N72" s="850"/>
    </row>
    <row r="73" spans="1:14" hidden="1" x14ac:dyDescent="0.25">
      <c r="A73" s="840"/>
      <c r="B73" s="840"/>
      <c r="C73" s="851"/>
      <c r="D73" s="852"/>
      <c r="E73" s="852"/>
      <c r="F73" s="852"/>
      <c r="G73" s="853"/>
      <c r="H73" s="840"/>
      <c r="I73" s="840"/>
      <c r="J73" s="851"/>
      <c r="K73" s="852"/>
      <c r="L73" s="852"/>
      <c r="M73" s="852"/>
      <c r="N73" s="853"/>
    </row>
    <row r="74" spans="1:14" hidden="1" x14ac:dyDescent="0.25">
      <c r="A74" s="840" t="s">
        <v>379</v>
      </c>
      <c r="B74" s="840"/>
      <c r="C74" s="845"/>
      <c r="D74" s="846"/>
      <c r="E74" s="846"/>
      <c r="F74" s="846"/>
      <c r="G74" s="847"/>
      <c r="H74" s="840" t="s">
        <v>379</v>
      </c>
      <c r="I74" s="840"/>
      <c r="J74" s="845"/>
      <c r="K74" s="846"/>
      <c r="L74" s="846"/>
      <c r="M74" s="846"/>
      <c r="N74" s="847"/>
    </row>
    <row r="75" spans="1:14" hidden="1" x14ac:dyDescent="0.25">
      <c r="A75" s="840"/>
      <c r="B75" s="840"/>
      <c r="C75" s="848"/>
      <c r="D75" s="849"/>
      <c r="E75" s="849"/>
      <c r="F75" s="849"/>
      <c r="G75" s="850"/>
      <c r="H75" s="840"/>
      <c r="I75" s="840"/>
      <c r="J75" s="848"/>
      <c r="K75" s="849"/>
      <c r="L75" s="849"/>
      <c r="M75" s="849"/>
      <c r="N75" s="850"/>
    </row>
    <row r="76" spans="1:14" hidden="1" x14ac:dyDescent="0.25">
      <c r="A76" s="840"/>
      <c r="B76" s="840"/>
      <c r="C76" s="851"/>
      <c r="D76" s="852"/>
      <c r="E76" s="852"/>
      <c r="F76" s="852"/>
      <c r="G76" s="853"/>
      <c r="H76" s="840"/>
      <c r="I76" s="840"/>
      <c r="J76" s="851"/>
      <c r="K76" s="852"/>
      <c r="L76" s="852"/>
      <c r="M76" s="852"/>
      <c r="N76" s="853"/>
    </row>
    <row r="77" spans="1:14" hidden="1" x14ac:dyDescent="0.25">
      <c r="A77" s="854" t="s">
        <v>380</v>
      </c>
      <c r="B77" s="855"/>
      <c r="C77" s="855"/>
      <c r="D77" s="855"/>
      <c r="E77" s="855"/>
      <c r="F77" s="855"/>
      <c r="G77" s="856"/>
      <c r="H77" s="857" t="s">
        <v>380</v>
      </c>
      <c r="I77" s="857"/>
      <c r="J77" s="857"/>
      <c r="K77" s="857"/>
      <c r="L77" s="857"/>
      <c r="M77" s="857"/>
      <c r="N77" s="857"/>
    </row>
    <row r="78" spans="1:14" hidden="1" x14ac:dyDescent="0.25">
      <c r="A78" s="840" t="s">
        <v>381</v>
      </c>
      <c r="B78" s="840"/>
      <c r="C78" s="845"/>
      <c r="D78" s="846"/>
      <c r="E78" s="846"/>
      <c r="F78" s="846"/>
      <c r="G78" s="847"/>
      <c r="H78" s="840" t="s">
        <v>382</v>
      </c>
      <c r="I78" s="840"/>
      <c r="J78" s="845"/>
      <c r="K78" s="846"/>
      <c r="L78" s="846"/>
      <c r="M78" s="846"/>
      <c r="N78" s="847"/>
    </row>
    <row r="79" spans="1:14" hidden="1" x14ac:dyDescent="0.25">
      <c r="A79" s="840"/>
      <c r="B79" s="840"/>
      <c r="C79" s="848"/>
      <c r="D79" s="849"/>
      <c r="E79" s="849"/>
      <c r="F79" s="849"/>
      <c r="G79" s="850"/>
      <c r="H79" s="840"/>
      <c r="I79" s="840"/>
      <c r="J79" s="848"/>
      <c r="K79" s="849"/>
      <c r="L79" s="849"/>
      <c r="M79" s="849"/>
      <c r="N79" s="850"/>
    </row>
    <row r="80" spans="1:14" hidden="1" x14ac:dyDescent="0.25">
      <c r="A80" s="840"/>
      <c r="B80" s="840"/>
      <c r="C80" s="851"/>
      <c r="D80" s="852"/>
      <c r="E80" s="852"/>
      <c r="F80" s="852"/>
      <c r="G80" s="853"/>
      <c r="H80" s="840"/>
      <c r="I80" s="840"/>
      <c r="J80" s="851"/>
      <c r="K80" s="852"/>
      <c r="L80" s="852"/>
      <c r="M80" s="852"/>
      <c r="N80" s="853"/>
    </row>
    <row r="81" spans="1:14" hidden="1" x14ac:dyDescent="0.25">
      <c r="A81" s="840" t="s">
        <v>383</v>
      </c>
      <c r="B81" s="840"/>
      <c r="C81" s="845"/>
      <c r="D81" s="846"/>
      <c r="E81" s="846"/>
      <c r="F81" s="846"/>
      <c r="G81" s="847"/>
      <c r="H81" s="840" t="s">
        <v>383</v>
      </c>
      <c r="I81" s="840"/>
      <c r="J81" s="845"/>
      <c r="K81" s="846"/>
      <c r="L81" s="846"/>
      <c r="M81" s="846"/>
      <c r="N81" s="847"/>
    </row>
    <row r="82" spans="1:14" hidden="1" x14ac:dyDescent="0.25">
      <c r="A82" s="840"/>
      <c r="B82" s="840"/>
      <c r="C82" s="848"/>
      <c r="D82" s="849"/>
      <c r="E82" s="849"/>
      <c r="F82" s="849"/>
      <c r="G82" s="850"/>
      <c r="H82" s="840"/>
      <c r="I82" s="840"/>
      <c r="J82" s="848"/>
      <c r="K82" s="849"/>
      <c r="L82" s="849"/>
      <c r="M82" s="849"/>
      <c r="N82" s="850"/>
    </row>
    <row r="83" spans="1:14" hidden="1" x14ac:dyDescent="0.25">
      <c r="A83" s="840"/>
      <c r="B83" s="840"/>
      <c r="C83" s="851"/>
      <c r="D83" s="852"/>
      <c r="E83" s="852"/>
      <c r="F83" s="852"/>
      <c r="G83" s="853"/>
      <c r="H83" s="840"/>
      <c r="I83" s="840"/>
      <c r="J83" s="851"/>
      <c r="K83" s="852"/>
      <c r="L83" s="852"/>
      <c r="M83" s="852"/>
      <c r="N83" s="853"/>
    </row>
    <row r="84" spans="1:14" x14ac:dyDescent="0.25">
      <c r="A84" s="300"/>
      <c r="B84" s="300"/>
      <c r="C84" s="300"/>
      <c r="D84" s="300"/>
      <c r="E84" s="300"/>
      <c r="F84" s="300"/>
      <c r="G84" s="300"/>
      <c r="H84" s="300"/>
      <c r="I84" s="300"/>
      <c r="J84" s="300"/>
      <c r="K84" s="300"/>
      <c r="L84" s="300"/>
      <c r="M84" s="300"/>
      <c r="N84" s="300"/>
    </row>
    <row r="85" spans="1:14" x14ac:dyDescent="0.25">
      <c r="A85" s="854" t="s">
        <v>292</v>
      </c>
      <c r="B85" s="855"/>
      <c r="C85" s="855"/>
      <c r="D85" s="855"/>
      <c r="E85" s="855"/>
      <c r="F85" s="855"/>
      <c r="G85" s="855"/>
      <c r="H85" s="855"/>
      <c r="I85" s="855"/>
      <c r="J85" s="855"/>
      <c r="K85" s="855"/>
      <c r="L85" s="855"/>
      <c r="M85" s="855"/>
      <c r="N85" s="856"/>
    </row>
    <row r="86" spans="1:14" ht="31.5" customHeight="1" x14ac:dyDescent="0.25">
      <c r="A86" s="301" t="s">
        <v>293</v>
      </c>
      <c r="B86" s="858" t="s">
        <v>294</v>
      </c>
      <c r="C86" s="859"/>
      <c r="D86" s="859"/>
      <c r="E86" s="859"/>
      <c r="F86" s="860"/>
      <c r="G86" s="861" t="s">
        <v>295</v>
      </c>
      <c r="H86" s="861"/>
      <c r="I86" s="861" t="s">
        <v>296</v>
      </c>
      <c r="J86" s="861"/>
      <c r="K86" s="861" t="s">
        <v>297</v>
      </c>
      <c r="L86" s="861"/>
      <c r="M86" s="862" t="s">
        <v>298</v>
      </c>
      <c r="N86" s="862"/>
    </row>
    <row r="87" spans="1:14" x14ac:dyDescent="0.25">
      <c r="A87" s="302" t="s">
        <v>384</v>
      </c>
      <c r="B87" s="863" t="s">
        <v>385</v>
      </c>
      <c r="C87" s="864"/>
      <c r="D87" s="864"/>
      <c r="E87" s="864"/>
      <c r="F87" s="839"/>
      <c r="G87" s="865"/>
      <c r="H87" s="866"/>
      <c r="I87" s="867"/>
      <c r="J87" s="867"/>
      <c r="K87" s="868"/>
      <c r="L87" s="867"/>
      <c r="M87" s="869"/>
      <c r="N87" s="869"/>
    </row>
    <row r="88" spans="1:14" x14ac:dyDescent="0.25">
      <c r="A88" s="302" t="s">
        <v>423</v>
      </c>
      <c r="B88" s="863" t="s">
        <v>429</v>
      </c>
      <c r="C88" s="864"/>
      <c r="D88" s="864"/>
      <c r="E88" s="864"/>
      <c r="F88" s="839"/>
      <c r="G88" s="865"/>
      <c r="H88" s="866"/>
      <c r="I88" s="867"/>
      <c r="J88" s="867"/>
      <c r="K88" s="868"/>
      <c r="L88" s="867"/>
      <c r="M88" s="869"/>
      <c r="N88" s="869"/>
    </row>
    <row r="89" spans="1:14" x14ac:dyDescent="0.25">
      <c r="A89" s="302"/>
      <c r="B89" s="863"/>
      <c r="C89" s="864"/>
      <c r="D89" s="864"/>
      <c r="E89" s="864"/>
      <c r="F89" s="839"/>
      <c r="G89" s="865"/>
      <c r="H89" s="866"/>
      <c r="I89" s="867"/>
      <c r="J89" s="867"/>
      <c r="K89" s="867"/>
      <c r="L89" s="867"/>
      <c r="M89" s="869"/>
      <c r="N89" s="869"/>
    </row>
    <row r="90" spans="1:14" x14ac:dyDescent="0.25">
      <c r="A90" s="303"/>
      <c r="B90" s="838"/>
      <c r="C90" s="864"/>
      <c r="D90" s="864"/>
      <c r="E90" s="864"/>
      <c r="F90" s="839"/>
      <c r="G90" s="865"/>
      <c r="H90" s="866"/>
      <c r="I90" s="867"/>
      <c r="J90" s="867"/>
      <c r="K90" s="867"/>
      <c r="L90" s="867"/>
      <c r="M90" s="869"/>
      <c r="N90" s="869"/>
    </row>
    <row r="91" spans="1:14" x14ac:dyDescent="0.25">
      <c r="A91" s="303"/>
      <c r="B91" s="838"/>
      <c r="C91" s="864"/>
      <c r="D91" s="864"/>
      <c r="E91" s="864"/>
      <c r="F91" s="839"/>
      <c r="G91" s="865"/>
      <c r="H91" s="866"/>
      <c r="I91" s="867"/>
      <c r="J91" s="867"/>
      <c r="K91" s="867"/>
      <c r="L91" s="867"/>
      <c r="M91" s="869"/>
      <c r="N91" s="869"/>
    </row>
    <row r="92" spans="1:14" x14ac:dyDescent="0.25">
      <c r="A92" s="303"/>
      <c r="B92" s="838"/>
      <c r="C92" s="864"/>
      <c r="D92" s="864"/>
      <c r="E92" s="864"/>
      <c r="F92" s="839"/>
      <c r="G92" s="865"/>
      <c r="H92" s="866"/>
      <c r="I92" s="867"/>
      <c r="J92" s="867"/>
      <c r="K92" s="867"/>
      <c r="L92" s="867"/>
      <c r="M92" s="869"/>
      <c r="N92" s="869"/>
    </row>
    <row r="93" spans="1:14" x14ac:dyDescent="0.25">
      <c r="A93" s="303"/>
      <c r="B93" s="838"/>
      <c r="C93" s="864"/>
      <c r="D93" s="864"/>
      <c r="E93" s="864"/>
      <c r="F93" s="839"/>
      <c r="G93" s="865"/>
      <c r="H93" s="866"/>
      <c r="I93" s="867"/>
      <c r="J93" s="867"/>
      <c r="K93" s="867"/>
      <c r="L93" s="867"/>
      <c r="M93" s="869"/>
      <c r="N93" s="869"/>
    </row>
    <row r="94" spans="1:14" x14ac:dyDescent="0.25">
      <c r="A94" s="304">
        <f>COUNTA(B87:F93)</f>
        <v>2</v>
      </c>
      <c r="B94" s="870" t="s">
        <v>299</v>
      </c>
      <c r="C94" s="870"/>
      <c r="D94" s="870"/>
      <c r="E94" s="870"/>
      <c r="F94" s="870"/>
      <c r="G94" s="870"/>
      <c r="H94" s="870"/>
      <c r="I94" s="870"/>
      <c r="J94" s="870"/>
      <c r="K94" s="870"/>
      <c r="L94" s="871"/>
      <c r="M94" s="872"/>
      <c r="N94" s="872"/>
    </row>
    <row r="95" spans="1:14" x14ac:dyDescent="0.25">
      <c r="A95" s="300"/>
      <c r="B95" s="300"/>
      <c r="C95" s="300"/>
      <c r="D95" s="300"/>
      <c r="E95" s="300"/>
      <c r="F95" s="300"/>
      <c r="G95" s="300"/>
      <c r="H95" s="300"/>
      <c r="I95" s="300"/>
      <c r="J95" s="300"/>
      <c r="K95" s="300"/>
      <c r="L95" s="300"/>
      <c r="M95" s="300"/>
      <c r="N95" s="300"/>
    </row>
    <row r="96" spans="1:14" x14ac:dyDescent="0.25">
      <c r="A96" s="854" t="s">
        <v>300</v>
      </c>
      <c r="B96" s="855"/>
      <c r="C96" s="855"/>
      <c r="D96" s="855"/>
      <c r="E96" s="855"/>
      <c r="F96" s="855"/>
      <c r="G96" s="855"/>
      <c r="H96" s="855"/>
      <c r="I96" s="855"/>
      <c r="J96" s="855"/>
      <c r="K96" s="855"/>
      <c r="L96" s="855"/>
      <c r="M96" s="855"/>
      <c r="N96" s="856"/>
    </row>
    <row r="97" spans="1:16" x14ac:dyDescent="0.25">
      <c r="A97" s="842" t="s">
        <v>301</v>
      </c>
      <c r="B97" s="843"/>
      <c r="C97" s="843"/>
      <c r="D97" s="844"/>
      <c r="E97" s="842" t="s">
        <v>100</v>
      </c>
      <c r="F97" s="843"/>
      <c r="G97" s="843"/>
      <c r="H97" s="843"/>
      <c r="I97" s="843"/>
      <c r="J97" s="843"/>
      <c r="K97" s="843"/>
      <c r="L97" s="843"/>
      <c r="M97" s="873" t="s">
        <v>302</v>
      </c>
      <c r="N97" s="875"/>
    </row>
    <row r="98" spans="1:16" x14ac:dyDescent="0.25">
      <c r="A98" s="876"/>
      <c r="B98" s="877"/>
      <c r="C98" s="877"/>
      <c r="D98" s="878"/>
      <c r="E98" s="876"/>
      <c r="F98" s="877"/>
      <c r="G98" s="877"/>
      <c r="H98" s="877"/>
      <c r="I98" s="877"/>
      <c r="J98" s="877"/>
      <c r="K98" s="877"/>
      <c r="L98" s="877"/>
      <c r="M98" s="882"/>
      <c r="N98" s="883"/>
    </row>
    <row r="99" spans="1:16" x14ac:dyDescent="0.25">
      <c r="A99" s="879"/>
      <c r="B99" s="880"/>
      <c r="C99" s="880"/>
      <c r="D99" s="881"/>
      <c r="E99" s="879"/>
      <c r="F99" s="880"/>
      <c r="G99" s="880"/>
      <c r="H99" s="880"/>
      <c r="I99" s="880"/>
      <c r="J99" s="880"/>
      <c r="K99" s="880"/>
      <c r="L99" s="880"/>
      <c r="M99" s="884"/>
      <c r="N99" s="885"/>
      <c r="O99" s="82"/>
      <c r="P99" s="83"/>
    </row>
    <row r="100" spans="1:16" x14ac:dyDescent="0.25">
      <c r="A100" s="876"/>
      <c r="B100" s="877"/>
      <c r="C100" s="877"/>
      <c r="D100" s="878"/>
      <c r="E100" s="876"/>
      <c r="F100" s="877"/>
      <c r="G100" s="877"/>
      <c r="H100" s="877"/>
      <c r="I100" s="877"/>
      <c r="J100" s="877"/>
      <c r="K100" s="877"/>
      <c r="L100" s="877"/>
      <c r="M100" s="882"/>
      <c r="N100" s="883"/>
    </row>
    <row r="101" spans="1:16" x14ac:dyDescent="0.25">
      <c r="A101" s="879"/>
      <c r="B101" s="880"/>
      <c r="C101" s="880"/>
      <c r="D101" s="881"/>
      <c r="E101" s="879"/>
      <c r="F101" s="880"/>
      <c r="G101" s="880"/>
      <c r="H101" s="880"/>
      <c r="I101" s="880"/>
      <c r="J101" s="880"/>
      <c r="K101" s="880"/>
      <c r="L101" s="880"/>
      <c r="M101" s="884"/>
      <c r="N101" s="885"/>
    </row>
    <row r="102" spans="1:16" x14ac:dyDescent="0.25">
      <c r="A102" s="876"/>
      <c r="B102" s="877"/>
      <c r="C102" s="877"/>
      <c r="D102" s="878"/>
      <c r="E102" s="876"/>
      <c r="F102" s="877"/>
      <c r="G102" s="877"/>
      <c r="H102" s="877"/>
      <c r="I102" s="877"/>
      <c r="J102" s="877"/>
      <c r="K102" s="877"/>
      <c r="L102" s="877"/>
      <c r="M102" s="882"/>
      <c r="N102" s="883"/>
    </row>
    <row r="103" spans="1:16" x14ac:dyDescent="0.25">
      <c r="A103" s="879"/>
      <c r="B103" s="880"/>
      <c r="C103" s="880"/>
      <c r="D103" s="881"/>
      <c r="E103" s="879"/>
      <c r="F103" s="880"/>
      <c r="G103" s="880"/>
      <c r="H103" s="880"/>
      <c r="I103" s="880"/>
      <c r="J103" s="880"/>
      <c r="K103" s="880"/>
      <c r="L103" s="880"/>
      <c r="M103" s="884"/>
      <c r="N103" s="885"/>
    </row>
    <row r="104" spans="1:16" x14ac:dyDescent="0.25">
      <c r="A104" s="873" t="s">
        <v>303</v>
      </c>
      <c r="B104" s="874"/>
      <c r="C104" s="874"/>
      <c r="D104" s="874"/>
      <c r="E104" s="874"/>
      <c r="F104" s="874"/>
      <c r="G104" s="874"/>
      <c r="H104" s="874"/>
      <c r="I104" s="874"/>
      <c r="J104" s="874"/>
      <c r="K104" s="874"/>
      <c r="L104" s="875"/>
      <c r="M104" s="872"/>
      <c r="N104" s="872"/>
    </row>
    <row r="65322" spans="251:255" x14ac:dyDescent="0.25">
      <c r="IQ65322" s="63" t="s">
        <v>304</v>
      </c>
      <c r="IR65322" s="63" t="s">
        <v>305</v>
      </c>
      <c r="IS65322" s="63" t="s">
        <v>306</v>
      </c>
      <c r="IT65322" s="63" t="s">
        <v>307</v>
      </c>
      <c r="IU65322" s="63" t="s">
        <v>308</v>
      </c>
    </row>
    <row r="65323" spans="251:255" x14ac:dyDescent="0.25">
      <c r="IQ65323" s="63" t="e">
        <f>#REF!&amp;$C$9</f>
        <v>#REF!</v>
      </c>
      <c r="IR65323" s="63" t="e">
        <f>#REF!</f>
        <v>#REF!</v>
      </c>
      <c r="IS65323" s="63" t="e">
        <f>$B$25&amp;" - "&amp;$B$26&amp;" - "&amp;$B$29&amp;" - "&amp;$I$29&amp;" - "&amp;#REF!&amp;" - "&amp;#REF!&amp;" - "&amp;#REF!&amp;" - "&amp;#REF!</f>
        <v>#REF!</v>
      </c>
      <c r="IT65323" s="6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323" s="63" t="e">
        <f>#REF!</f>
        <v>#REF!</v>
      </c>
    </row>
  </sheetData>
  <mergeCells count="212">
    <mergeCell ref="A104:L104"/>
    <mergeCell ref="M104:N104"/>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A85:N85"/>
    <mergeCell ref="B86:F86"/>
    <mergeCell ref="G86:H86"/>
    <mergeCell ref="I86:J86"/>
    <mergeCell ref="K86:L86"/>
    <mergeCell ref="M86:N86"/>
    <mergeCell ref="A78:B80"/>
    <mergeCell ref="C78:G80"/>
    <mergeCell ref="H78:I80"/>
    <mergeCell ref="J78:N80"/>
    <mergeCell ref="A81:B83"/>
    <mergeCell ref="C81:G83"/>
    <mergeCell ref="H81:I83"/>
    <mergeCell ref="J81:N83"/>
    <mergeCell ref="A74:B76"/>
    <mergeCell ref="C74:G76"/>
    <mergeCell ref="H74:I76"/>
    <mergeCell ref="J74:N76"/>
    <mergeCell ref="A77:G77"/>
    <mergeCell ref="H77:N77"/>
    <mergeCell ref="A70:G70"/>
    <mergeCell ref="H70:N70"/>
    <mergeCell ref="A71:B73"/>
    <mergeCell ref="C71:G73"/>
    <mergeCell ref="H71:I73"/>
    <mergeCell ref="J71:N73"/>
    <mergeCell ref="A67:E67"/>
    <mergeCell ref="F67:G67"/>
    <mergeCell ref="H67:L67"/>
    <mergeCell ref="M67:N67"/>
    <mergeCell ref="A68:E68"/>
    <mergeCell ref="F68:G68"/>
    <mergeCell ref="H68:L68"/>
    <mergeCell ref="M68:N68"/>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61:N61 C55:M55 C59:N59 C57:N57 C63:N63 C65:N65 C47:N47">
    <cfRule type="cellIs" dxfId="11" priority="3" stopIfTrue="1" operator="equal">
      <formula>"x"</formula>
    </cfRule>
  </conditionalFormatting>
  <conditionalFormatting sqref="C48:N48 C50:N50 C52:N52 C54:N54 C62:N62 C56:M56 C60:N60 C58:N58 C64:N64 C66:N66">
    <cfRule type="cellIs" dxfId="10" priority="4" stopIfTrue="1" operator="equal">
      <formula>"x"</formula>
    </cfRule>
  </conditionalFormatting>
  <conditionalFormatting sqref="N55">
    <cfRule type="cellIs" dxfId="9" priority="1" stopIfTrue="1" operator="equal">
      <formula>"x"</formula>
    </cfRule>
  </conditionalFormatting>
  <conditionalFormatting sqref="N56">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IY47:JJ66 SU47:TF66 ACQ47:ADB66 AMM47:AMX66 AWI47:AWT66 BGE47:BGP66 BQA47:BQL66 BZW47:CAH66 CJS47:CKD66 CTO47:CTZ66 DDK47:DDV66 DNG47:DNR66 DXC47:DXN66 EGY47:EHJ66 EQU47:ERF66 FAQ47:FBB66 FKM47:FKX66 FUI47:FUT66 GEE47:GEP66 GOA47:GOL66 GXW47:GYH66 HHS47:HID66 HRO47:HRZ66 IBK47:IBV66 ILG47:ILR66 IVC47:IVN66 JEY47:JFJ66 JOU47:JPF66 JYQ47:JZB66 KIM47:KIX66 KSI47:KST66 LCE47:LCP66 LMA47:LML66 LVW47:LWH66 MFS47:MGD66 MPO47:MPZ66 MZK47:MZV66 NJG47:NJR66 NTC47:NTN66 OCY47:ODJ66 OMU47:ONF66 OWQ47:OXB66 PGM47:PGX66 PQI47:PQT66 QAE47:QAP66 QKA47:QKL66 QTW47:QUH66 RDS47:RED66 RNO47:RNZ66 RXK47:RXV66 SHG47:SHR66 SRC47:SRN66 TAY47:TBJ66 TKU47:TLF66 TUQ47:TVB66 UEM47:UEX66 UOI47:UOT66 UYE47:UYP66 VIA47:VIL66 VRW47:VSH66 WBS47:WCD66 WLO47:WLZ66 WVK47:WVV66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WVK983087:WVV983106"/>
  </dataValidations>
  <printOptions horizontalCentered="1"/>
  <pageMargins left="0.23622047244094491" right="0.15748031496062992" top="0.55118110236220474" bottom="0.59055118110236227" header="0.23622047244094491" footer="0.23622047244094491"/>
  <pageSetup paperSize="9" scale="82" orientation="portrait" r:id="rId1"/>
  <headerFooter alignWithMargins="0">
    <oddHeader xml:space="preserve">&amp;LCOMUNE DI VALCHIUSA&amp;ROBIETTIVO DI PERFORMANCE ANNO:2019  </oddHeader>
  </headerFooter>
  <rowBreaks count="1" manualBreakCount="1">
    <brk id="43" max="1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U65323"/>
  <sheetViews>
    <sheetView topLeftCell="A51" zoomScaleNormal="100" workbookViewId="0">
      <selection activeCell="D56" sqref="D56"/>
    </sheetView>
  </sheetViews>
  <sheetFormatPr defaultRowHeight="12.75" x14ac:dyDescent="0.25"/>
  <cols>
    <col min="1" max="1" width="7.140625" style="62" customWidth="1"/>
    <col min="2" max="2" width="12" style="62" customWidth="1"/>
    <col min="3" max="3" width="6.28515625" style="62" customWidth="1"/>
    <col min="4" max="7" width="6.5703125" style="62" customWidth="1"/>
    <col min="8" max="8" width="5.42578125" style="62" customWidth="1"/>
    <col min="9" max="9" width="6.5703125" style="62" customWidth="1"/>
    <col min="10" max="10" width="6.85546875" style="62" customWidth="1"/>
    <col min="11" max="11" width="6.5703125" style="62" customWidth="1"/>
    <col min="12" max="12" width="7" style="62" customWidth="1"/>
    <col min="13" max="13" width="6.5703125" style="62" customWidth="1"/>
    <col min="14" max="14" width="5.5703125" style="62" customWidth="1"/>
    <col min="15" max="15" width="7.5703125" style="62" customWidth="1"/>
    <col min="16" max="16" width="4.5703125" style="62" customWidth="1"/>
    <col min="17" max="17" width="6.7109375" style="62" customWidth="1"/>
    <col min="18" max="18" width="6.42578125" style="62" customWidth="1"/>
    <col min="19" max="244" width="9.140625" style="62"/>
    <col min="245" max="245" width="14.140625" style="62" bestFit="1" customWidth="1"/>
    <col min="246" max="256" width="9.140625" style="62"/>
    <col min="257" max="257" width="7.140625" style="62" customWidth="1"/>
    <col min="258" max="258" width="12" style="62" customWidth="1"/>
    <col min="259" max="259" width="6.28515625" style="62" customWidth="1"/>
    <col min="260" max="263" width="6.5703125" style="62" customWidth="1"/>
    <col min="264" max="264" width="5.42578125" style="62" customWidth="1"/>
    <col min="265" max="265" width="6.5703125" style="62" customWidth="1"/>
    <col min="266" max="266" width="6.85546875" style="62" customWidth="1"/>
    <col min="267" max="267" width="6.5703125" style="62" customWidth="1"/>
    <col min="268" max="268" width="7" style="62" customWidth="1"/>
    <col min="269" max="269" width="6.5703125" style="62" customWidth="1"/>
    <col min="270" max="270" width="5.5703125" style="62" customWidth="1"/>
    <col min="271" max="271" width="7.5703125" style="62" customWidth="1"/>
    <col min="272" max="272" width="4.5703125" style="62" customWidth="1"/>
    <col min="273" max="273" width="6.7109375" style="62" customWidth="1"/>
    <col min="274" max="274" width="6.42578125" style="62" customWidth="1"/>
    <col min="275" max="500" width="9.140625" style="62"/>
    <col min="501" max="501" width="14.140625" style="62" bestFit="1" customWidth="1"/>
    <col min="502" max="512" width="9.140625" style="62"/>
    <col min="513" max="513" width="7.140625" style="62" customWidth="1"/>
    <col min="514" max="514" width="12" style="62" customWidth="1"/>
    <col min="515" max="515" width="6.28515625" style="62" customWidth="1"/>
    <col min="516" max="519" width="6.5703125" style="62" customWidth="1"/>
    <col min="520" max="520" width="5.42578125" style="62" customWidth="1"/>
    <col min="521" max="521" width="6.5703125" style="62" customWidth="1"/>
    <col min="522" max="522" width="6.85546875" style="62" customWidth="1"/>
    <col min="523" max="523" width="6.5703125" style="62" customWidth="1"/>
    <col min="524" max="524" width="7" style="62" customWidth="1"/>
    <col min="525" max="525" width="6.5703125" style="62" customWidth="1"/>
    <col min="526" max="526" width="5.5703125" style="62" customWidth="1"/>
    <col min="527" max="527" width="7.5703125" style="62" customWidth="1"/>
    <col min="528" max="528" width="4.5703125" style="62" customWidth="1"/>
    <col min="529" max="529" width="6.7109375" style="62" customWidth="1"/>
    <col min="530" max="530" width="6.42578125" style="62" customWidth="1"/>
    <col min="531" max="756" width="9.140625" style="62"/>
    <col min="757" max="757" width="14.140625" style="62" bestFit="1" customWidth="1"/>
    <col min="758" max="768" width="9.140625" style="62"/>
    <col min="769" max="769" width="7.140625" style="62" customWidth="1"/>
    <col min="770" max="770" width="12" style="62" customWidth="1"/>
    <col min="771" max="771" width="6.28515625" style="62" customWidth="1"/>
    <col min="772" max="775" width="6.5703125" style="62" customWidth="1"/>
    <col min="776" max="776" width="5.42578125" style="62" customWidth="1"/>
    <col min="777" max="777" width="6.5703125" style="62" customWidth="1"/>
    <col min="778" max="778" width="6.85546875" style="62" customWidth="1"/>
    <col min="779" max="779" width="6.5703125" style="62" customWidth="1"/>
    <col min="780" max="780" width="7" style="62" customWidth="1"/>
    <col min="781" max="781" width="6.5703125" style="62" customWidth="1"/>
    <col min="782" max="782" width="5.5703125" style="62" customWidth="1"/>
    <col min="783" max="783" width="7.5703125" style="62" customWidth="1"/>
    <col min="784" max="784" width="4.5703125" style="62" customWidth="1"/>
    <col min="785" max="785" width="6.7109375" style="62" customWidth="1"/>
    <col min="786" max="786" width="6.42578125" style="62" customWidth="1"/>
    <col min="787" max="1012" width="9.140625" style="62"/>
    <col min="1013" max="1013" width="14.140625" style="62" bestFit="1" customWidth="1"/>
    <col min="1014" max="1024" width="9.140625" style="62"/>
    <col min="1025" max="1025" width="7.140625" style="62" customWidth="1"/>
    <col min="1026" max="1026" width="12" style="62" customWidth="1"/>
    <col min="1027" max="1027" width="6.28515625" style="62" customWidth="1"/>
    <col min="1028" max="1031" width="6.5703125" style="62" customWidth="1"/>
    <col min="1032" max="1032" width="5.42578125" style="62" customWidth="1"/>
    <col min="1033" max="1033" width="6.5703125" style="62" customWidth="1"/>
    <col min="1034" max="1034" width="6.85546875" style="62" customWidth="1"/>
    <col min="1035" max="1035" width="6.5703125" style="62" customWidth="1"/>
    <col min="1036" max="1036" width="7" style="62" customWidth="1"/>
    <col min="1037" max="1037" width="6.5703125" style="62" customWidth="1"/>
    <col min="1038" max="1038" width="5.5703125" style="62" customWidth="1"/>
    <col min="1039" max="1039" width="7.5703125" style="62" customWidth="1"/>
    <col min="1040" max="1040" width="4.5703125" style="62" customWidth="1"/>
    <col min="1041" max="1041" width="6.7109375" style="62" customWidth="1"/>
    <col min="1042" max="1042" width="6.42578125" style="62" customWidth="1"/>
    <col min="1043" max="1268" width="9.140625" style="62"/>
    <col min="1269" max="1269" width="14.140625" style="62" bestFit="1" customWidth="1"/>
    <col min="1270" max="1280" width="9.140625" style="62"/>
    <col min="1281" max="1281" width="7.140625" style="62" customWidth="1"/>
    <col min="1282" max="1282" width="12" style="62" customWidth="1"/>
    <col min="1283" max="1283" width="6.28515625" style="62" customWidth="1"/>
    <col min="1284" max="1287" width="6.5703125" style="62" customWidth="1"/>
    <col min="1288" max="1288" width="5.42578125" style="62" customWidth="1"/>
    <col min="1289" max="1289" width="6.5703125" style="62" customWidth="1"/>
    <col min="1290" max="1290" width="6.85546875" style="62" customWidth="1"/>
    <col min="1291" max="1291" width="6.5703125" style="62" customWidth="1"/>
    <col min="1292" max="1292" width="7" style="62" customWidth="1"/>
    <col min="1293" max="1293" width="6.5703125" style="62" customWidth="1"/>
    <col min="1294" max="1294" width="5.5703125" style="62" customWidth="1"/>
    <col min="1295" max="1295" width="7.5703125" style="62" customWidth="1"/>
    <col min="1296" max="1296" width="4.5703125" style="62" customWidth="1"/>
    <col min="1297" max="1297" width="6.7109375" style="62" customWidth="1"/>
    <col min="1298" max="1298" width="6.42578125" style="62" customWidth="1"/>
    <col min="1299" max="1524" width="9.140625" style="62"/>
    <col min="1525" max="1525" width="14.140625" style="62" bestFit="1" customWidth="1"/>
    <col min="1526" max="1536" width="9.140625" style="62"/>
    <col min="1537" max="1537" width="7.140625" style="62" customWidth="1"/>
    <col min="1538" max="1538" width="12" style="62" customWidth="1"/>
    <col min="1539" max="1539" width="6.28515625" style="62" customWidth="1"/>
    <col min="1540" max="1543" width="6.5703125" style="62" customWidth="1"/>
    <col min="1544" max="1544" width="5.42578125" style="62" customWidth="1"/>
    <col min="1545" max="1545" width="6.5703125" style="62" customWidth="1"/>
    <col min="1546" max="1546" width="6.85546875" style="62" customWidth="1"/>
    <col min="1547" max="1547" width="6.5703125" style="62" customWidth="1"/>
    <col min="1548" max="1548" width="7" style="62" customWidth="1"/>
    <col min="1549" max="1549" width="6.5703125" style="62" customWidth="1"/>
    <col min="1550" max="1550" width="5.5703125" style="62" customWidth="1"/>
    <col min="1551" max="1551" width="7.5703125" style="62" customWidth="1"/>
    <col min="1552" max="1552" width="4.5703125" style="62" customWidth="1"/>
    <col min="1553" max="1553" width="6.7109375" style="62" customWidth="1"/>
    <col min="1554" max="1554" width="6.42578125" style="62" customWidth="1"/>
    <col min="1555" max="1780" width="9.140625" style="62"/>
    <col min="1781" max="1781" width="14.140625" style="62" bestFit="1" customWidth="1"/>
    <col min="1782" max="1792" width="9.140625" style="62"/>
    <col min="1793" max="1793" width="7.140625" style="62" customWidth="1"/>
    <col min="1794" max="1794" width="12" style="62" customWidth="1"/>
    <col min="1795" max="1795" width="6.28515625" style="62" customWidth="1"/>
    <col min="1796" max="1799" width="6.5703125" style="62" customWidth="1"/>
    <col min="1800" max="1800" width="5.42578125" style="62" customWidth="1"/>
    <col min="1801" max="1801" width="6.5703125" style="62" customWidth="1"/>
    <col min="1802" max="1802" width="6.85546875" style="62" customWidth="1"/>
    <col min="1803" max="1803" width="6.5703125" style="62" customWidth="1"/>
    <col min="1804" max="1804" width="7" style="62" customWidth="1"/>
    <col min="1805" max="1805" width="6.5703125" style="62" customWidth="1"/>
    <col min="1806" max="1806" width="5.5703125" style="62" customWidth="1"/>
    <col min="1807" max="1807" width="7.5703125" style="62" customWidth="1"/>
    <col min="1808" max="1808" width="4.5703125" style="62" customWidth="1"/>
    <col min="1809" max="1809" width="6.7109375" style="62" customWidth="1"/>
    <col min="1810" max="1810" width="6.42578125" style="62" customWidth="1"/>
    <col min="1811" max="2036" width="9.140625" style="62"/>
    <col min="2037" max="2037" width="14.140625" style="62" bestFit="1" customWidth="1"/>
    <col min="2038" max="2048" width="9.140625" style="62"/>
    <col min="2049" max="2049" width="7.140625" style="62" customWidth="1"/>
    <col min="2050" max="2050" width="12" style="62" customWidth="1"/>
    <col min="2051" max="2051" width="6.28515625" style="62" customWidth="1"/>
    <col min="2052" max="2055" width="6.5703125" style="62" customWidth="1"/>
    <col min="2056" max="2056" width="5.42578125" style="62" customWidth="1"/>
    <col min="2057" max="2057" width="6.5703125" style="62" customWidth="1"/>
    <col min="2058" max="2058" width="6.85546875" style="62" customWidth="1"/>
    <col min="2059" max="2059" width="6.5703125" style="62" customWidth="1"/>
    <col min="2060" max="2060" width="7" style="62" customWidth="1"/>
    <col min="2061" max="2061" width="6.5703125" style="62" customWidth="1"/>
    <col min="2062" max="2062" width="5.5703125" style="62" customWidth="1"/>
    <col min="2063" max="2063" width="7.5703125" style="62" customWidth="1"/>
    <col min="2064" max="2064" width="4.5703125" style="62" customWidth="1"/>
    <col min="2065" max="2065" width="6.7109375" style="62" customWidth="1"/>
    <col min="2066" max="2066" width="6.42578125" style="62" customWidth="1"/>
    <col min="2067" max="2292" width="9.140625" style="62"/>
    <col min="2293" max="2293" width="14.140625" style="62" bestFit="1" customWidth="1"/>
    <col min="2294" max="2304" width="9.140625" style="62"/>
    <col min="2305" max="2305" width="7.140625" style="62" customWidth="1"/>
    <col min="2306" max="2306" width="12" style="62" customWidth="1"/>
    <col min="2307" max="2307" width="6.28515625" style="62" customWidth="1"/>
    <col min="2308" max="2311" width="6.5703125" style="62" customWidth="1"/>
    <col min="2312" max="2312" width="5.42578125" style="62" customWidth="1"/>
    <col min="2313" max="2313" width="6.5703125" style="62" customWidth="1"/>
    <col min="2314" max="2314" width="6.85546875" style="62" customWidth="1"/>
    <col min="2315" max="2315" width="6.5703125" style="62" customWidth="1"/>
    <col min="2316" max="2316" width="7" style="62" customWidth="1"/>
    <col min="2317" max="2317" width="6.5703125" style="62" customWidth="1"/>
    <col min="2318" max="2318" width="5.5703125" style="62" customWidth="1"/>
    <col min="2319" max="2319" width="7.5703125" style="62" customWidth="1"/>
    <col min="2320" max="2320" width="4.5703125" style="62" customWidth="1"/>
    <col min="2321" max="2321" width="6.7109375" style="62" customWidth="1"/>
    <col min="2322" max="2322" width="6.42578125" style="62" customWidth="1"/>
    <col min="2323" max="2548" width="9.140625" style="62"/>
    <col min="2549" max="2549" width="14.140625" style="62" bestFit="1" customWidth="1"/>
    <col min="2550" max="2560" width="9.140625" style="62"/>
    <col min="2561" max="2561" width="7.140625" style="62" customWidth="1"/>
    <col min="2562" max="2562" width="12" style="62" customWidth="1"/>
    <col min="2563" max="2563" width="6.28515625" style="62" customWidth="1"/>
    <col min="2564" max="2567" width="6.5703125" style="62" customWidth="1"/>
    <col min="2568" max="2568" width="5.42578125" style="62" customWidth="1"/>
    <col min="2569" max="2569" width="6.5703125" style="62" customWidth="1"/>
    <col min="2570" max="2570" width="6.85546875" style="62" customWidth="1"/>
    <col min="2571" max="2571" width="6.5703125" style="62" customWidth="1"/>
    <col min="2572" max="2572" width="7" style="62" customWidth="1"/>
    <col min="2573" max="2573" width="6.5703125" style="62" customWidth="1"/>
    <col min="2574" max="2574" width="5.5703125" style="62" customWidth="1"/>
    <col min="2575" max="2575" width="7.5703125" style="62" customWidth="1"/>
    <col min="2576" max="2576" width="4.5703125" style="62" customWidth="1"/>
    <col min="2577" max="2577" width="6.7109375" style="62" customWidth="1"/>
    <col min="2578" max="2578" width="6.42578125" style="62" customWidth="1"/>
    <col min="2579" max="2804" width="9.140625" style="62"/>
    <col min="2805" max="2805" width="14.140625" style="62" bestFit="1" customWidth="1"/>
    <col min="2806" max="2816" width="9.140625" style="62"/>
    <col min="2817" max="2817" width="7.140625" style="62" customWidth="1"/>
    <col min="2818" max="2818" width="12" style="62" customWidth="1"/>
    <col min="2819" max="2819" width="6.28515625" style="62" customWidth="1"/>
    <col min="2820" max="2823" width="6.5703125" style="62" customWidth="1"/>
    <col min="2824" max="2824" width="5.42578125" style="62" customWidth="1"/>
    <col min="2825" max="2825" width="6.5703125" style="62" customWidth="1"/>
    <col min="2826" max="2826" width="6.85546875" style="62" customWidth="1"/>
    <col min="2827" max="2827" width="6.5703125" style="62" customWidth="1"/>
    <col min="2828" max="2828" width="7" style="62" customWidth="1"/>
    <col min="2829" max="2829" width="6.5703125" style="62" customWidth="1"/>
    <col min="2830" max="2830" width="5.5703125" style="62" customWidth="1"/>
    <col min="2831" max="2831" width="7.5703125" style="62" customWidth="1"/>
    <col min="2832" max="2832" width="4.5703125" style="62" customWidth="1"/>
    <col min="2833" max="2833" width="6.7109375" style="62" customWidth="1"/>
    <col min="2834" max="2834" width="6.42578125" style="62" customWidth="1"/>
    <col min="2835" max="3060" width="9.140625" style="62"/>
    <col min="3061" max="3061" width="14.140625" style="62" bestFit="1" customWidth="1"/>
    <col min="3062" max="3072" width="9.140625" style="62"/>
    <col min="3073" max="3073" width="7.140625" style="62" customWidth="1"/>
    <col min="3074" max="3074" width="12" style="62" customWidth="1"/>
    <col min="3075" max="3075" width="6.28515625" style="62" customWidth="1"/>
    <col min="3076" max="3079" width="6.5703125" style="62" customWidth="1"/>
    <col min="3080" max="3080" width="5.42578125" style="62" customWidth="1"/>
    <col min="3081" max="3081" width="6.5703125" style="62" customWidth="1"/>
    <col min="3082" max="3082" width="6.85546875" style="62" customWidth="1"/>
    <col min="3083" max="3083" width="6.5703125" style="62" customWidth="1"/>
    <col min="3084" max="3084" width="7" style="62" customWidth="1"/>
    <col min="3085" max="3085" width="6.5703125" style="62" customWidth="1"/>
    <col min="3086" max="3086" width="5.5703125" style="62" customWidth="1"/>
    <col min="3087" max="3087" width="7.5703125" style="62" customWidth="1"/>
    <col min="3088" max="3088" width="4.5703125" style="62" customWidth="1"/>
    <col min="3089" max="3089" width="6.7109375" style="62" customWidth="1"/>
    <col min="3090" max="3090" width="6.42578125" style="62" customWidth="1"/>
    <col min="3091" max="3316" width="9.140625" style="62"/>
    <col min="3317" max="3317" width="14.140625" style="62" bestFit="1" customWidth="1"/>
    <col min="3318" max="3328" width="9.140625" style="62"/>
    <col min="3329" max="3329" width="7.140625" style="62" customWidth="1"/>
    <col min="3330" max="3330" width="12" style="62" customWidth="1"/>
    <col min="3331" max="3331" width="6.28515625" style="62" customWidth="1"/>
    <col min="3332" max="3335" width="6.5703125" style="62" customWidth="1"/>
    <col min="3336" max="3336" width="5.42578125" style="62" customWidth="1"/>
    <col min="3337" max="3337" width="6.5703125" style="62" customWidth="1"/>
    <col min="3338" max="3338" width="6.85546875" style="62" customWidth="1"/>
    <col min="3339" max="3339" width="6.5703125" style="62" customWidth="1"/>
    <col min="3340" max="3340" width="7" style="62" customWidth="1"/>
    <col min="3341" max="3341" width="6.5703125" style="62" customWidth="1"/>
    <col min="3342" max="3342" width="5.5703125" style="62" customWidth="1"/>
    <col min="3343" max="3343" width="7.5703125" style="62" customWidth="1"/>
    <col min="3344" max="3344" width="4.5703125" style="62" customWidth="1"/>
    <col min="3345" max="3345" width="6.7109375" style="62" customWidth="1"/>
    <col min="3346" max="3346" width="6.42578125" style="62" customWidth="1"/>
    <col min="3347" max="3572" width="9.140625" style="62"/>
    <col min="3573" max="3573" width="14.140625" style="62" bestFit="1" customWidth="1"/>
    <col min="3574" max="3584" width="9.140625" style="62"/>
    <col min="3585" max="3585" width="7.140625" style="62" customWidth="1"/>
    <col min="3586" max="3586" width="12" style="62" customWidth="1"/>
    <col min="3587" max="3587" width="6.28515625" style="62" customWidth="1"/>
    <col min="3588" max="3591" width="6.5703125" style="62" customWidth="1"/>
    <col min="3592" max="3592" width="5.42578125" style="62" customWidth="1"/>
    <col min="3593" max="3593" width="6.5703125" style="62" customWidth="1"/>
    <col min="3594" max="3594" width="6.85546875" style="62" customWidth="1"/>
    <col min="3595" max="3595" width="6.5703125" style="62" customWidth="1"/>
    <col min="3596" max="3596" width="7" style="62" customWidth="1"/>
    <col min="3597" max="3597" width="6.5703125" style="62" customWidth="1"/>
    <col min="3598" max="3598" width="5.5703125" style="62" customWidth="1"/>
    <col min="3599" max="3599" width="7.5703125" style="62" customWidth="1"/>
    <col min="3600" max="3600" width="4.5703125" style="62" customWidth="1"/>
    <col min="3601" max="3601" width="6.7109375" style="62" customWidth="1"/>
    <col min="3602" max="3602" width="6.42578125" style="62" customWidth="1"/>
    <col min="3603" max="3828" width="9.140625" style="62"/>
    <col min="3829" max="3829" width="14.140625" style="62" bestFit="1" customWidth="1"/>
    <col min="3830" max="3840" width="9.140625" style="62"/>
    <col min="3841" max="3841" width="7.140625" style="62" customWidth="1"/>
    <col min="3842" max="3842" width="12" style="62" customWidth="1"/>
    <col min="3843" max="3843" width="6.28515625" style="62" customWidth="1"/>
    <col min="3844" max="3847" width="6.5703125" style="62" customWidth="1"/>
    <col min="3848" max="3848" width="5.42578125" style="62" customWidth="1"/>
    <col min="3849" max="3849" width="6.5703125" style="62" customWidth="1"/>
    <col min="3850" max="3850" width="6.85546875" style="62" customWidth="1"/>
    <col min="3851" max="3851" width="6.5703125" style="62" customWidth="1"/>
    <col min="3852" max="3852" width="7" style="62" customWidth="1"/>
    <col min="3853" max="3853" width="6.5703125" style="62" customWidth="1"/>
    <col min="3854" max="3854" width="5.5703125" style="62" customWidth="1"/>
    <col min="3855" max="3855" width="7.5703125" style="62" customWidth="1"/>
    <col min="3856" max="3856" width="4.5703125" style="62" customWidth="1"/>
    <col min="3857" max="3857" width="6.7109375" style="62" customWidth="1"/>
    <col min="3858" max="3858" width="6.42578125" style="62" customWidth="1"/>
    <col min="3859" max="4084" width="9.140625" style="62"/>
    <col min="4085" max="4085" width="14.140625" style="62" bestFit="1" customWidth="1"/>
    <col min="4086" max="4096" width="9.140625" style="62"/>
    <col min="4097" max="4097" width="7.140625" style="62" customWidth="1"/>
    <col min="4098" max="4098" width="12" style="62" customWidth="1"/>
    <col min="4099" max="4099" width="6.28515625" style="62" customWidth="1"/>
    <col min="4100" max="4103" width="6.5703125" style="62" customWidth="1"/>
    <col min="4104" max="4104" width="5.42578125" style="62" customWidth="1"/>
    <col min="4105" max="4105" width="6.5703125" style="62" customWidth="1"/>
    <col min="4106" max="4106" width="6.85546875" style="62" customWidth="1"/>
    <col min="4107" max="4107" width="6.5703125" style="62" customWidth="1"/>
    <col min="4108" max="4108" width="7" style="62" customWidth="1"/>
    <col min="4109" max="4109" width="6.5703125" style="62" customWidth="1"/>
    <col min="4110" max="4110" width="5.5703125" style="62" customWidth="1"/>
    <col min="4111" max="4111" width="7.5703125" style="62" customWidth="1"/>
    <col min="4112" max="4112" width="4.5703125" style="62" customWidth="1"/>
    <col min="4113" max="4113" width="6.7109375" style="62" customWidth="1"/>
    <col min="4114" max="4114" width="6.42578125" style="62" customWidth="1"/>
    <col min="4115" max="4340" width="9.140625" style="62"/>
    <col min="4341" max="4341" width="14.140625" style="62" bestFit="1" customWidth="1"/>
    <col min="4342" max="4352" width="9.140625" style="62"/>
    <col min="4353" max="4353" width="7.140625" style="62" customWidth="1"/>
    <col min="4354" max="4354" width="12" style="62" customWidth="1"/>
    <col min="4355" max="4355" width="6.28515625" style="62" customWidth="1"/>
    <col min="4356" max="4359" width="6.5703125" style="62" customWidth="1"/>
    <col min="4360" max="4360" width="5.42578125" style="62" customWidth="1"/>
    <col min="4361" max="4361" width="6.5703125" style="62" customWidth="1"/>
    <col min="4362" max="4362" width="6.85546875" style="62" customWidth="1"/>
    <col min="4363" max="4363" width="6.5703125" style="62" customWidth="1"/>
    <col min="4364" max="4364" width="7" style="62" customWidth="1"/>
    <col min="4365" max="4365" width="6.5703125" style="62" customWidth="1"/>
    <col min="4366" max="4366" width="5.5703125" style="62" customWidth="1"/>
    <col min="4367" max="4367" width="7.5703125" style="62" customWidth="1"/>
    <col min="4368" max="4368" width="4.5703125" style="62" customWidth="1"/>
    <col min="4369" max="4369" width="6.7109375" style="62" customWidth="1"/>
    <col min="4370" max="4370" width="6.42578125" style="62" customWidth="1"/>
    <col min="4371" max="4596" width="9.140625" style="62"/>
    <col min="4597" max="4597" width="14.140625" style="62" bestFit="1" customWidth="1"/>
    <col min="4598" max="4608" width="9.140625" style="62"/>
    <col min="4609" max="4609" width="7.140625" style="62" customWidth="1"/>
    <col min="4610" max="4610" width="12" style="62" customWidth="1"/>
    <col min="4611" max="4611" width="6.28515625" style="62" customWidth="1"/>
    <col min="4612" max="4615" width="6.5703125" style="62" customWidth="1"/>
    <col min="4616" max="4616" width="5.42578125" style="62" customWidth="1"/>
    <col min="4617" max="4617" width="6.5703125" style="62" customWidth="1"/>
    <col min="4618" max="4618" width="6.85546875" style="62" customWidth="1"/>
    <col min="4619" max="4619" width="6.5703125" style="62" customWidth="1"/>
    <col min="4620" max="4620" width="7" style="62" customWidth="1"/>
    <col min="4621" max="4621" width="6.5703125" style="62" customWidth="1"/>
    <col min="4622" max="4622" width="5.5703125" style="62" customWidth="1"/>
    <col min="4623" max="4623" width="7.5703125" style="62" customWidth="1"/>
    <col min="4624" max="4624" width="4.5703125" style="62" customWidth="1"/>
    <col min="4625" max="4625" width="6.7109375" style="62" customWidth="1"/>
    <col min="4626" max="4626" width="6.42578125" style="62" customWidth="1"/>
    <col min="4627" max="4852" width="9.140625" style="62"/>
    <col min="4853" max="4853" width="14.140625" style="62" bestFit="1" customWidth="1"/>
    <col min="4854" max="4864" width="9.140625" style="62"/>
    <col min="4865" max="4865" width="7.140625" style="62" customWidth="1"/>
    <col min="4866" max="4866" width="12" style="62" customWidth="1"/>
    <col min="4867" max="4867" width="6.28515625" style="62" customWidth="1"/>
    <col min="4868" max="4871" width="6.5703125" style="62" customWidth="1"/>
    <col min="4872" max="4872" width="5.42578125" style="62" customWidth="1"/>
    <col min="4873" max="4873" width="6.5703125" style="62" customWidth="1"/>
    <col min="4874" max="4874" width="6.85546875" style="62" customWidth="1"/>
    <col min="4875" max="4875" width="6.5703125" style="62" customWidth="1"/>
    <col min="4876" max="4876" width="7" style="62" customWidth="1"/>
    <col min="4877" max="4877" width="6.5703125" style="62" customWidth="1"/>
    <col min="4878" max="4878" width="5.5703125" style="62" customWidth="1"/>
    <col min="4879" max="4879" width="7.5703125" style="62" customWidth="1"/>
    <col min="4880" max="4880" width="4.5703125" style="62" customWidth="1"/>
    <col min="4881" max="4881" width="6.7109375" style="62" customWidth="1"/>
    <col min="4882" max="4882" width="6.42578125" style="62" customWidth="1"/>
    <col min="4883" max="5108" width="9.140625" style="62"/>
    <col min="5109" max="5109" width="14.140625" style="62" bestFit="1" customWidth="1"/>
    <col min="5110" max="5120" width="9.140625" style="62"/>
    <col min="5121" max="5121" width="7.140625" style="62" customWidth="1"/>
    <col min="5122" max="5122" width="12" style="62" customWidth="1"/>
    <col min="5123" max="5123" width="6.28515625" style="62" customWidth="1"/>
    <col min="5124" max="5127" width="6.5703125" style="62" customWidth="1"/>
    <col min="5128" max="5128" width="5.42578125" style="62" customWidth="1"/>
    <col min="5129" max="5129" width="6.5703125" style="62" customWidth="1"/>
    <col min="5130" max="5130" width="6.85546875" style="62" customWidth="1"/>
    <col min="5131" max="5131" width="6.5703125" style="62" customWidth="1"/>
    <col min="5132" max="5132" width="7" style="62" customWidth="1"/>
    <col min="5133" max="5133" width="6.5703125" style="62" customWidth="1"/>
    <col min="5134" max="5134" width="5.5703125" style="62" customWidth="1"/>
    <col min="5135" max="5135" width="7.5703125" style="62" customWidth="1"/>
    <col min="5136" max="5136" width="4.5703125" style="62" customWidth="1"/>
    <col min="5137" max="5137" width="6.7109375" style="62" customWidth="1"/>
    <col min="5138" max="5138" width="6.42578125" style="62" customWidth="1"/>
    <col min="5139" max="5364" width="9.140625" style="62"/>
    <col min="5365" max="5365" width="14.140625" style="62" bestFit="1" customWidth="1"/>
    <col min="5366" max="5376" width="9.140625" style="62"/>
    <col min="5377" max="5377" width="7.140625" style="62" customWidth="1"/>
    <col min="5378" max="5378" width="12" style="62" customWidth="1"/>
    <col min="5379" max="5379" width="6.28515625" style="62" customWidth="1"/>
    <col min="5380" max="5383" width="6.5703125" style="62" customWidth="1"/>
    <col min="5384" max="5384" width="5.42578125" style="62" customWidth="1"/>
    <col min="5385" max="5385" width="6.5703125" style="62" customWidth="1"/>
    <col min="5386" max="5386" width="6.85546875" style="62" customWidth="1"/>
    <col min="5387" max="5387" width="6.5703125" style="62" customWidth="1"/>
    <col min="5388" max="5388" width="7" style="62" customWidth="1"/>
    <col min="5389" max="5389" width="6.5703125" style="62" customWidth="1"/>
    <col min="5390" max="5390" width="5.5703125" style="62" customWidth="1"/>
    <col min="5391" max="5391" width="7.5703125" style="62" customWidth="1"/>
    <col min="5392" max="5392" width="4.5703125" style="62" customWidth="1"/>
    <col min="5393" max="5393" width="6.7109375" style="62" customWidth="1"/>
    <col min="5394" max="5394" width="6.42578125" style="62" customWidth="1"/>
    <col min="5395" max="5620" width="9.140625" style="62"/>
    <col min="5621" max="5621" width="14.140625" style="62" bestFit="1" customWidth="1"/>
    <col min="5622" max="5632" width="9.140625" style="62"/>
    <col min="5633" max="5633" width="7.140625" style="62" customWidth="1"/>
    <col min="5634" max="5634" width="12" style="62" customWidth="1"/>
    <col min="5635" max="5635" width="6.28515625" style="62" customWidth="1"/>
    <col min="5636" max="5639" width="6.5703125" style="62" customWidth="1"/>
    <col min="5640" max="5640" width="5.42578125" style="62" customWidth="1"/>
    <col min="5641" max="5641" width="6.5703125" style="62" customWidth="1"/>
    <col min="5642" max="5642" width="6.85546875" style="62" customWidth="1"/>
    <col min="5643" max="5643" width="6.5703125" style="62" customWidth="1"/>
    <col min="5644" max="5644" width="7" style="62" customWidth="1"/>
    <col min="5645" max="5645" width="6.5703125" style="62" customWidth="1"/>
    <col min="5646" max="5646" width="5.5703125" style="62" customWidth="1"/>
    <col min="5647" max="5647" width="7.5703125" style="62" customWidth="1"/>
    <col min="5648" max="5648" width="4.5703125" style="62" customWidth="1"/>
    <col min="5649" max="5649" width="6.7109375" style="62" customWidth="1"/>
    <col min="5650" max="5650" width="6.42578125" style="62" customWidth="1"/>
    <col min="5651" max="5876" width="9.140625" style="62"/>
    <col min="5877" max="5877" width="14.140625" style="62" bestFit="1" customWidth="1"/>
    <col min="5878" max="5888" width="9.140625" style="62"/>
    <col min="5889" max="5889" width="7.140625" style="62" customWidth="1"/>
    <col min="5890" max="5890" width="12" style="62" customWidth="1"/>
    <col min="5891" max="5891" width="6.28515625" style="62" customWidth="1"/>
    <col min="5892" max="5895" width="6.5703125" style="62" customWidth="1"/>
    <col min="5896" max="5896" width="5.42578125" style="62" customWidth="1"/>
    <col min="5897" max="5897" width="6.5703125" style="62" customWidth="1"/>
    <col min="5898" max="5898" width="6.85546875" style="62" customWidth="1"/>
    <col min="5899" max="5899" width="6.5703125" style="62" customWidth="1"/>
    <col min="5900" max="5900" width="7" style="62" customWidth="1"/>
    <col min="5901" max="5901" width="6.5703125" style="62" customWidth="1"/>
    <col min="5902" max="5902" width="5.5703125" style="62" customWidth="1"/>
    <col min="5903" max="5903" width="7.5703125" style="62" customWidth="1"/>
    <col min="5904" max="5904" width="4.5703125" style="62" customWidth="1"/>
    <col min="5905" max="5905" width="6.7109375" style="62" customWidth="1"/>
    <col min="5906" max="5906" width="6.42578125" style="62" customWidth="1"/>
    <col min="5907" max="6132" width="9.140625" style="62"/>
    <col min="6133" max="6133" width="14.140625" style="62" bestFit="1" customWidth="1"/>
    <col min="6134" max="6144" width="9.140625" style="62"/>
    <col min="6145" max="6145" width="7.140625" style="62" customWidth="1"/>
    <col min="6146" max="6146" width="12" style="62" customWidth="1"/>
    <col min="6147" max="6147" width="6.28515625" style="62" customWidth="1"/>
    <col min="6148" max="6151" width="6.5703125" style="62" customWidth="1"/>
    <col min="6152" max="6152" width="5.42578125" style="62" customWidth="1"/>
    <col min="6153" max="6153" width="6.5703125" style="62" customWidth="1"/>
    <col min="6154" max="6154" width="6.85546875" style="62" customWidth="1"/>
    <col min="6155" max="6155" width="6.5703125" style="62" customWidth="1"/>
    <col min="6156" max="6156" width="7" style="62" customWidth="1"/>
    <col min="6157" max="6157" width="6.5703125" style="62" customWidth="1"/>
    <col min="6158" max="6158" width="5.5703125" style="62" customWidth="1"/>
    <col min="6159" max="6159" width="7.5703125" style="62" customWidth="1"/>
    <col min="6160" max="6160" width="4.5703125" style="62" customWidth="1"/>
    <col min="6161" max="6161" width="6.7109375" style="62" customWidth="1"/>
    <col min="6162" max="6162" width="6.42578125" style="62" customWidth="1"/>
    <col min="6163" max="6388" width="9.140625" style="62"/>
    <col min="6389" max="6389" width="14.140625" style="62" bestFit="1" customWidth="1"/>
    <col min="6390" max="6400" width="9.140625" style="62"/>
    <col min="6401" max="6401" width="7.140625" style="62" customWidth="1"/>
    <col min="6402" max="6402" width="12" style="62" customWidth="1"/>
    <col min="6403" max="6403" width="6.28515625" style="62" customWidth="1"/>
    <col min="6404" max="6407" width="6.5703125" style="62" customWidth="1"/>
    <col min="6408" max="6408" width="5.42578125" style="62" customWidth="1"/>
    <col min="6409" max="6409" width="6.5703125" style="62" customWidth="1"/>
    <col min="6410" max="6410" width="6.85546875" style="62" customWidth="1"/>
    <col min="6411" max="6411" width="6.5703125" style="62" customWidth="1"/>
    <col min="6412" max="6412" width="7" style="62" customWidth="1"/>
    <col min="6413" max="6413" width="6.5703125" style="62" customWidth="1"/>
    <col min="6414" max="6414" width="5.5703125" style="62" customWidth="1"/>
    <col min="6415" max="6415" width="7.5703125" style="62" customWidth="1"/>
    <col min="6416" max="6416" width="4.5703125" style="62" customWidth="1"/>
    <col min="6417" max="6417" width="6.7109375" style="62" customWidth="1"/>
    <col min="6418" max="6418" width="6.42578125" style="62" customWidth="1"/>
    <col min="6419" max="6644" width="9.140625" style="62"/>
    <col min="6645" max="6645" width="14.140625" style="62" bestFit="1" customWidth="1"/>
    <col min="6646" max="6656" width="9.140625" style="62"/>
    <col min="6657" max="6657" width="7.140625" style="62" customWidth="1"/>
    <col min="6658" max="6658" width="12" style="62" customWidth="1"/>
    <col min="6659" max="6659" width="6.28515625" style="62" customWidth="1"/>
    <col min="6660" max="6663" width="6.5703125" style="62" customWidth="1"/>
    <col min="6664" max="6664" width="5.42578125" style="62" customWidth="1"/>
    <col min="6665" max="6665" width="6.5703125" style="62" customWidth="1"/>
    <col min="6666" max="6666" width="6.85546875" style="62" customWidth="1"/>
    <col min="6667" max="6667" width="6.5703125" style="62" customWidth="1"/>
    <col min="6668" max="6668" width="7" style="62" customWidth="1"/>
    <col min="6669" max="6669" width="6.5703125" style="62" customWidth="1"/>
    <col min="6670" max="6670" width="5.5703125" style="62" customWidth="1"/>
    <col min="6671" max="6671" width="7.5703125" style="62" customWidth="1"/>
    <col min="6672" max="6672" width="4.5703125" style="62" customWidth="1"/>
    <col min="6673" max="6673" width="6.7109375" style="62" customWidth="1"/>
    <col min="6674" max="6674" width="6.42578125" style="62" customWidth="1"/>
    <col min="6675" max="6900" width="9.140625" style="62"/>
    <col min="6901" max="6901" width="14.140625" style="62" bestFit="1" customWidth="1"/>
    <col min="6902" max="6912" width="9.140625" style="62"/>
    <col min="6913" max="6913" width="7.140625" style="62" customWidth="1"/>
    <col min="6914" max="6914" width="12" style="62" customWidth="1"/>
    <col min="6915" max="6915" width="6.28515625" style="62" customWidth="1"/>
    <col min="6916" max="6919" width="6.5703125" style="62" customWidth="1"/>
    <col min="6920" max="6920" width="5.42578125" style="62" customWidth="1"/>
    <col min="6921" max="6921" width="6.5703125" style="62" customWidth="1"/>
    <col min="6922" max="6922" width="6.85546875" style="62" customWidth="1"/>
    <col min="6923" max="6923" width="6.5703125" style="62" customWidth="1"/>
    <col min="6924" max="6924" width="7" style="62" customWidth="1"/>
    <col min="6925" max="6925" width="6.5703125" style="62" customWidth="1"/>
    <col min="6926" max="6926" width="5.5703125" style="62" customWidth="1"/>
    <col min="6927" max="6927" width="7.5703125" style="62" customWidth="1"/>
    <col min="6928" max="6928" width="4.5703125" style="62" customWidth="1"/>
    <col min="6929" max="6929" width="6.7109375" style="62" customWidth="1"/>
    <col min="6930" max="6930" width="6.42578125" style="62" customWidth="1"/>
    <col min="6931" max="7156" width="9.140625" style="62"/>
    <col min="7157" max="7157" width="14.140625" style="62" bestFit="1" customWidth="1"/>
    <col min="7158" max="7168" width="9.140625" style="62"/>
    <col min="7169" max="7169" width="7.140625" style="62" customWidth="1"/>
    <col min="7170" max="7170" width="12" style="62" customWidth="1"/>
    <col min="7171" max="7171" width="6.28515625" style="62" customWidth="1"/>
    <col min="7172" max="7175" width="6.5703125" style="62" customWidth="1"/>
    <col min="7176" max="7176" width="5.42578125" style="62" customWidth="1"/>
    <col min="7177" max="7177" width="6.5703125" style="62" customWidth="1"/>
    <col min="7178" max="7178" width="6.85546875" style="62" customWidth="1"/>
    <col min="7179" max="7179" width="6.5703125" style="62" customWidth="1"/>
    <col min="7180" max="7180" width="7" style="62" customWidth="1"/>
    <col min="7181" max="7181" width="6.5703125" style="62" customWidth="1"/>
    <col min="7182" max="7182" width="5.5703125" style="62" customWidth="1"/>
    <col min="7183" max="7183" width="7.5703125" style="62" customWidth="1"/>
    <col min="7184" max="7184" width="4.5703125" style="62" customWidth="1"/>
    <col min="7185" max="7185" width="6.7109375" style="62" customWidth="1"/>
    <col min="7186" max="7186" width="6.42578125" style="62" customWidth="1"/>
    <col min="7187" max="7412" width="9.140625" style="62"/>
    <col min="7413" max="7413" width="14.140625" style="62" bestFit="1" customWidth="1"/>
    <col min="7414" max="7424" width="9.140625" style="62"/>
    <col min="7425" max="7425" width="7.140625" style="62" customWidth="1"/>
    <col min="7426" max="7426" width="12" style="62" customWidth="1"/>
    <col min="7427" max="7427" width="6.28515625" style="62" customWidth="1"/>
    <col min="7428" max="7431" width="6.5703125" style="62" customWidth="1"/>
    <col min="7432" max="7432" width="5.42578125" style="62" customWidth="1"/>
    <col min="7433" max="7433" width="6.5703125" style="62" customWidth="1"/>
    <col min="7434" max="7434" width="6.85546875" style="62" customWidth="1"/>
    <col min="7435" max="7435" width="6.5703125" style="62" customWidth="1"/>
    <col min="7436" max="7436" width="7" style="62" customWidth="1"/>
    <col min="7437" max="7437" width="6.5703125" style="62" customWidth="1"/>
    <col min="7438" max="7438" width="5.5703125" style="62" customWidth="1"/>
    <col min="7439" max="7439" width="7.5703125" style="62" customWidth="1"/>
    <col min="7440" max="7440" width="4.5703125" style="62" customWidth="1"/>
    <col min="7441" max="7441" width="6.7109375" style="62" customWidth="1"/>
    <col min="7442" max="7442" width="6.42578125" style="62" customWidth="1"/>
    <col min="7443" max="7668" width="9.140625" style="62"/>
    <col min="7669" max="7669" width="14.140625" style="62" bestFit="1" customWidth="1"/>
    <col min="7670" max="7680" width="9.140625" style="62"/>
    <col min="7681" max="7681" width="7.140625" style="62" customWidth="1"/>
    <col min="7682" max="7682" width="12" style="62" customWidth="1"/>
    <col min="7683" max="7683" width="6.28515625" style="62" customWidth="1"/>
    <col min="7684" max="7687" width="6.5703125" style="62" customWidth="1"/>
    <col min="7688" max="7688" width="5.42578125" style="62" customWidth="1"/>
    <col min="7689" max="7689" width="6.5703125" style="62" customWidth="1"/>
    <col min="7690" max="7690" width="6.85546875" style="62" customWidth="1"/>
    <col min="7691" max="7691" width="6.5703125" style="62" customWidth="1"/>
    <col min="7692" max="7692" width="7" style="62" customWidth="1"/>
    <col min="7693" max="7693" width="6.5703125" style="62" customWidth="1"/>
    <col min="7694" max="7694" width="5.5703125" style="62" customWidth="1"/>
    <col min="7695" max="7695" width="7.5703125" style="62" customWidth="1"/>
    <col min="7696" max="7696" width="4.5703125" style="62" customWidth="1"/>
    <col min="7697" max="7697" width="6.7109375" style="62" customWidth="1"/>
    <col min="7698" max="7698" width="6.42578125" style="62" customWidth="1"/>
    <col min="7699" max="7924" width="9.140625" style="62"/>
    <col min="7925" max="7925" width="14.140625" style="62" bestFit="1" customWidth="1"/>
    <col min="7926" max="7936" width="9.140625" style="62"/>
    <col min="7937" max="7937" width="7.140625" style="62" customWidth="1"/>
    <col min="7938" max="7938" width="12" style="62" customWidth="1"/>
    <col min="7939" max="7939" width="6.28515625" style="62" customWidth="1"/>
    <col min="7940" max="7943" width="6.5703125" style="62" customWidth="1"/>
    <col min="7944" max="7944" width="5.42578125" style="62" customWidth="1"/>
    <col min="7945" max="7945" width="6.5703125" style="62" customWidth="1"/>
    <col min="7946" max="7946" width="6.85546875" style="62" customWidth="1"/>
    <col min="7947" max="7947" width="6.5703125" style="62" customWidth="1"/>
    <col min="7948" max="7948" width="7" style="62" customWidth="1"/>
    <col min="7949" max="7949" width="6.5703125" style="62" customWidth="1"/>
    <col min="7950" max="7950" width="5.5703125" style="62" customWidth="1"/>
    <col min="7951" max="7951" width="7.5703125" style="62" customWidth="1"/>
    <col min="7952" max="7952" width="4.5703125" style="62" customWidth="1"/>
    <col min="7953" max="7953" width="6.7109375" style="62" customWidth="1"/>
    <col min="7954" max="7954" width="6.42578125" style="62" customWidth="1"/>
    <col min="7955" max="8180" width="9.140625" style="62"/>
    <col min="8181" max="8181" width="14.140625" style="62" bestFit="1" customWidth="1"/>
    <col min="8182" max="8192" width="9.140625" style="62"/>
    <col min="8193" max="8193" width="7.140625" style="62" customWidth="1"/>
    <col min="8194" max="8194" width="12" style="62" customWidth="1"/>
    <col min="8195" max="8195" width="6.28515625" style="62" customWidth="1"/>
    <col min="8196" max="8199" width="6.5703125" style="62" customWidth="1"/>
    <col min="8200" max="8200" width="5.42578125" style="62" customWidth="1"/>
    <col min="8201" max="8201" width="6.5703125" style="62" customWidth="1"/>
    <col min="8202" max="8202" width="6.85546875" style="62" customWidth="1"/>
    <col min="8203" max="8203" width="6.5703125" style="62" customWidth="1"/>
    <col min="8204" max="8204" width="7" style="62" customWidth="1"/>
    <col min="8205" max="8205" width="6.5703125" style="62" customWidth="1"/>
    <col min="8206" max="8206" width="5.5703125" style="62" customWidth="1"/>
    <col min="8207" max="8207" width="7.5703125" style="62" customWidth="1"/>
    <col min="8208" max="8208" width="4.5703125" style="62" customWidth="1"/>
    <col min="8209" max="8209" width="6.7109375" style="62" customWidth="1"/>
    <col min="8210" max="8210" width="6.42578125" style="62" customWidth="1"/>
    <col min="8211" max="8436" width="9.140625" style="62"/>
    <col min="8437" max="8437" width="14.140625" style="62" bestFit="1" customWidth="1"/>
    <col min="8438" max="8448" width="9.140625" style="62"/>
    <col min="8449" max="8449" width="7.140625" style="62" customWidth="1"/>
    <col min="8450" max="8450" width="12" style="62" customWidth="1"/>
    <col min="8451" max="8451" width="6.28515625" style="62" customWidth="1"/>
    <col min="8452" max="8455" width="6.5703125" style="62" customWidth="1"/>
    <col min="8456" max="8456" width="5.42578125" style="62" customWidth="1"/>
    <col min="8457" max="8457" width="6.5703125" style="62" customWidth="1"/>
    <col min="8458" max="8458" width="6.85546875" style="62" customWidth="1"/>
    <col min="8459" max="8459" width="6.5703125" style="62" customWidth="1"/>
    <col min="8460" max="8460" width="7" style="62" customWidth="1"/>
    <col min="8461" max="8461" width="6.5703125" style="62" customWidth="1"/>
    <col min="8462" max="8462" width="5.5703125" style="62" customWidth="1"/>
    <col min="8463" max="8463" width="7.5703125" style="62" customWidth="1"/>
    <col min="8464" max="8464" width="4.5703125" style="62" customWidth="1"/>
    <col min="8465" max="8465" width="6.7109375" style="62" customWidth="1"/>
    <col min="8466" max="8466" width="6.42578125" style="62" customWidth="1"/>
    <col min="8467" max="8692" width="9.140625" style="62"/>
    <col min="8693" max="8693" width="14.140625" style="62" bestFit="1" customWidth="1"/>
    <col min="8694" max="8704" width="9.140625" style="62"/>
    <col min="8705" max="8705" width="7.140625" style="62" customWidth="1"/>
    <col min="8706" max="8706" width="12" style="62" customWidth="1"/>
    <col min="8707" max="8707" width="6.28515625" style="62" customWidth="1"/>
    <col min="8708" max="8711" width="6.5703125" style="62" customWidth="1"/>
    <col min="8712" max="8712" width="5.42578125" style="62" customWidth="1"/>
    <col min="8713" max="8713" width="6.5703125" style="62" customWidth="1"/>
    <col min="8714" max="8714" width="6.85546875" style="62" customWidth="1"/>
    <col min="8715" max="8715" width="6.5703125" style="62" customWidth="1"/>
    <col min="8716" max="8716" width="7" style="62" customWidth="1"/>
    <col min="8717" max="8717" width="6.5703125" style="62" customWidth="1"/>
    <col min="8718" max="8718" width="5.5703125" style="62" customWidth="1"/>
    <col min="8719" max="8719" width="7.5703125" style="62" customWidth="1"/>
    <col min="8720" max="8720" width="4.5703125" style="62" customWidth="1"/>
    <col min="8721" max="8721" width="6.7109375" style="62" customWidth="1"/>
    <col min="8722" max="8722" width="6.42578125" style="62" customWidth="1"/>
    <col min="8723" max="8948" width="9.140625" style="62"/>
    <col min="8949" max="8949" width="14.140625" style="62" bestFit="1" customWidth="1"/>
    <col min="8950" max="8960" width="9.140625" style="62"/>
    <col min="8961" max="8961" width="7.140625" style="62" customWidth="1"/>
    <col min="8962" max="8962" width="12" style="62" customWidth="1"/>
    <col min="8963" max="8963" width="6.28515625" style="62" customWidth="1"/>
    <col min="8964" max="8967" width="6.5703125" style="62" customWidth="1"/>
    <col min="8968" max="8968" width="5.42578125" style="62" customWidth="1"/>
    <col min="8969" max="8969" width="6.5703125" style="62" customWidth="1"/>
    <col min="8970" max="8970" width="6.85546875" style="62" customWidth="1"/>
    <col min="8971" max="8971" width="6.5703125" style="62" customWidth="1"/>
    <col min="8972" max="8972" width="7" style="62" customWidth="1"/>
    <col min="8973" max="8973" width="6.5703125" style="62" customWidth="1"/>
    <col min="8974" max="8974" width="5.5703125" style="62" customWidth="1"/>
    <col min="8975" max="8975" width="7.5703125" style="62" customWidth="1"/>
    <col min="8976" max="8976" width="4.5703125" style="62" customWidth="1"/>
    <col min="8977" max="8977" width="6.7109375" style="62" customWidth="1"/>
    <col min="8978" max="8978" width="6.42578125" style="62" customWidth="1"/>
    <col min="8979" max="9204" width="9.140625" style="62"/>
    <col min="9205" max="9205" width="14.140625" style="62" bestFit="1" customWidth="1"/>
    <col min="9206" max="9216" width="9.140625" style="62"/>
    <col min="9217" max="9217" width="7.140625" style="62" customWidth="1"/>
    <col min="9218" max="9218" width="12" style="62" customWidth="1"/>
    <col min="9219" max="9219" width="6.28515625" style="62" customWidth="1"/>
    <col min="9220" max="9223" width="6.5703125" style="62" customWidth="1"/>
    <col min="9224" max="9224" width="5.42578125" style="62" customWidth="1"/>
    <col min="9225" max="9225" width="6.5703125" style="62" customWidth="1"/>
    <col min="9226" max="9226" width="6.85546875" style="62" customWidth="1"/>
    <col min="9227" max="9227" width="6.5703125" style="62" customWidth="1"/>
    <col min="9228" max="9228" width="7" style="62" customWidth="1"/>
    <col min="9229" max="9229" width="6.5703125" style="62" customWidth="1"/>
    <col min="9230" max="9230" width="5.5703125" style="62" customWidth="1"/>
    <col min="9231" max="9231" width="7.5703125" style="62" customWidth="1"/>
    <col min="9232" max="9232" width="4.5703125" style="62" customWidth="1"/>
    <col min="9233" max="9233" width="6.7109375" style="62" customWidth="1"/>
    <col min="9234" max="9234" width="6.42578125" style="62" customWidth="1"/>
    <col min="9235" max="9460" width="9.140625" style="62"/>
    <col min="9461" max="9461" width="14.140625" style="62" bestFit="1" customWidth="1"/>
    <col min="9462" max="9472" width="9.140625" style="62"/>
    <col min="9473" max="9473" width="7.140625" style="62" customWidth="1"/>
    <col min="9474" max="9474" width="12" style="62" customWidth="1"/>
    <col min="9475" max="9475" width="6.28515625" style="62" customWidth="1"/>
    <col min="9476" max="9479" width="6.5703125" style="62" customWidth="1"/>
    <col min="9480" max="9480" width="5.42578125" style="62" customWidth="1"/>
    <col min="9481" max="9481" width="6.5703125" style="62" customWidth="1"/>
    <col min="9482" max="9482" width="6.85546875" style="62" customWidth="1"/>
    <col min="9483" max="9483" width="6.5703125" style="62" customWidth="1"/>
    <col min="9484" max="9484" width="7" style="62" customWidth="1"/>
    <col min="9485" max="9485" width="6.5703125" style="62" customWidth="1"/>
    <col min="9486" max="9486" width="5.5703125" style="62" customWidth="1"/>
    <col min="9487" max="9487" width="7.5703125" style="62" customWidth="1"/>
    <col min="9488" max="9488" width="4.5703125" style="62" customWidth="1"/>
    <col min="9489" max="9489" width="6.7109375" style="62" customWidth="1"/>
    <col min="9490" max="9490" width="6.42578125" style="62" customWidth="1"/>
    <col min="9491" max="9716" width="9.140625" style="62"/>
    <col min="9717" max="9717" width="14.140625" style="62" bestFit="1" customWidth="1"/>
    <col min="9718" max="9728" width="9.140625" style="62"/>
    <col min="9729" max="9729" width="7.140625" style="62" customWidth="1"/>
    <col min="9730" max="9730" width="12" style="62" customWidth="1"/>
    <col min="9731" max="9731" width="6.28515625" style="62" customWidth="1"/>
    <col min="9732" max="9735" width="6.5703125" style="62" customWidth="1"/>
    <col min="9736" max="9736" width="5.42578125" style="62" customWidth="1"/>
    <col min="9737" max="9737" width="6.5703125" style="62" customWidth="1"/>
    <col min="9738" max="9738" width="6.85546875" style="62" customWidth="1"/>
    <col min="9739" max="9739" width="6.5703125" style="62" customWidth="1"/>
    <col min="9740" max="9740" width="7" style="62" customWidth="1"/>
    <col min="9741" max="9741" width="6.5703125" style="62" customWidth="1"/>
    <col min="9742" max="9742" width="5.5703125" style="62" customWidth="1"/>
    <col min="9743" max="9743" width="7.5703125" style="62" customWidth="1"/>
    <col min="9744" max="9744" width="4.5703125" style="62" customWidth="1"/>
    <col min="9745" max="9745" width="6.7109375" style="62" customWidth="1"/>
    <col min="9746" max="9746" width="6.42578125" style="62" customWidth="1"/>
    <col min="9747" max="9972" width="9.140625" style="62"/>
    <col min="9973" max="9973" width="14.140625" style="62" bestFit="1" customWidth="1"/>
    <col min="9974" max="9984" width="9.140625" style="62"/>
    <col min="9985" max="9985" width="7.140625" style="62" customWidth="1"/>
    <col min="9986" max="9986" width="12" style="62" customWidth="1"/>
    <col min="9987" max="9987" width="6.28515625" style="62" customWidth="1"/>
    <col min="9988" max="9991" width="6.5703125" style="62" customWidth="1"/>
    <col min="9992" max="9992" width="5.42578125" style="62" customWidth="1"/>
    <col min="9993" max="9993" width="6.5703125" style="62" customWidth="1"/>
    <col min="9994" max="9994" width="6.85546875" style="62" customWidth="1"/>
    <col min="9995" max="9995" width="6.5703125" style="62" customWidth="1"/>
    <col min="9996" max="9996" width="7" style="62" customWidth="1"/>
    <col min="9997" max="9997" width="6.5703125" style="62" customWidth="1"/>
    <col min="9998" max="9998" width="5.5703125" style="62" customWidth="1"/>
    <col min="9999" max="9999" width="7.5703125" style="62" customWidth="1"/>
    <col min="10000" max="10000" width="4.5703125" style="62" customWidth="1"/>
    <col min="10001" max="10001" width="6.7109375" style="62" customWidth="1"/>
    <col min="10002" max="10002" width="6.42578125" style="62" customWidth="1"/>
    <col min="10003" max="10228" width="9.140625" style="62"/>
    <col min="10229" max="10229" width="14.140625" style="62" bestFit="1" customWidth="1"/>
    <col min="10230" max="10240" width="9.140625" style="62"/>
    <col min="10241" max="10241" width="7.140625" style="62" customWidth="1"/>
    <col min="10242" max="10242" width="12" style="62" customWidth="1"/>
    <col min="10243" max="10243" width="6.28515625" style="62" customWidth="1"/>
    <col min="10244" max="10247" width="6.5703125" style="62" customWidth="1"/>
    <col min="10248" max="10248" width="5.42578125" style="62" customWidth="1"/>
    <col min="10249" max="10249" width="6.5703125" style="62" customWidth="1"/>
    <col min="10250" max="10250" width="6.85546875" style="62" customWidth="1"/>
    <col min="10251" max="10251" width="6.5703125" style="62" customWidth="1"/>
    <col min="10252" max="10252" width="7" style="62" customWidth="1"/>
    <col min="10253" max="10253" width="6.5703125" style="62" customWidth="1"/>
    <col min="10254" max="10254" width="5.5703125" style="62" customWidth="1"/>
    <col min="10255" max="10255" width="7.5703125" style="62" customWidth="1"/>
    <col min="10256" max="10256" width="4.5703125" style="62" customWidth="1"/>
    <col min="10257" max="10257" width="6.7109375" style="62" customWidth="1"/>
    <col min="10258" max="10258" width="6.42578125" style="62" customWidth="1"/>
    <col min="10259" max="10484" width="9.140625" style="62"/>
    <col min="10485" max="10485" width="14.140625" style="62" bestFit="1" customWidth="1"/>
    <col min="10486" max="10496" width="9.140625" style="62"/>
    <col min="10497" max="10497" width="7.140625" style="62" customWidth="1"/>
    <col min="10498" max="10498" width="12" style="62" customWidth="1"/>
    <col min="10499" max="10499" width="6.28515625" style="62" customWidth="1"/>
    <col min="10500" max="10503" width="6.5703125" style="62" customWidth="1"/>
    <col min="10504" max="10504" width="5.42578125" style="62" customWidth="1"/>
    <col min="10505" max="10505" width="6.5703125" style="62" customWidth="1"/>
    <col min="10506" max="10506" width="6.85546875" style="62" customWidth="1"/>
    <col min="10507" max="10507" width="6.5703125" style="62" customWidth="1"/>
    <col min="10508" max="10508" width="7" style="62" customWidth="1"/>
    <col min="10509" max="10509" width="6.5703125" style="62" customWidth="1"/>
    <col min="10510" max="10510" width="5.5703125" style="62" customWidth="1"/>
    <col min="10511" max="10511" width="7.5703125" style="62" customWidth="1"/>
    <col min="10512" max="10512" width="4.5703125" style="62" customWidth="1"/>
    <col min="10513" max="10513" width="6.7109375" style="62" customWidth="1"/>
    <col min="10514" max="10514" width="6.42578125" style="62" customWidth="1"/>
    <col min="10515" max="10740" width="9.140625" style="62"/>
    <col min="10741" max="10741" width="14.140625" style="62" bestFit="1" customWidth="1"/>
    <col min="10742" max="10752" width="9.140625" style="62"/>
    <col min="10753" max="10753" width="7.140625" style="62" customWidth="1"/>
    <col min="10754" max="10754" width="12" style="62" customWidth="1"/>
    <col min="10755" max="10755" width="6.28515625" style="62" customWidth="1"/>
    <col min="10756" max="10759" width="6.5703125" style="62" customWidth="1"/>
    <col min="10760" max="10760" width="5.42578125" style="62" customWidth="1"/>
    <col min="10761" max="10761" width="6.5703125" style="62" customWidth="1"/>
    <col min="10762" max="10762" width="6.85546875" style="62" customWidth="1"/>
    <col min="10763" max="10763" width="6.5703125" style="62" customWidth="1"/>
    <col min="10764" max="10764" width="7" style="62" customWidth="1"/>
    <col min="10765" max="10765" width="6.5703125" style="62" customWidth="1"/>
    <col min="10766" max="10766" width="5.5703125" style="62" customWidth="1"/>
    <col min="10767" max="10767" width="7.5703125" style="62" customWidth="1"/>
    <col min="10768" max="10768" width="4.5703125" style="62" customWidth="1"/>
    <col min="10769" max="10769" width="6.7109375" style="62" customWidth="1"/>
    <col min="10770" max="10770" width="6.42578125" style="62" customWidth="1"/>
    <col min="10771" max="10996" width="9.140625" style="62"/>
    <col min="10997" max="10997" width="14.140625" style="62" bestFit="1" customWidth="1"/>
    <col min="10998" max="11008" width="9.140625" style="62"/>
    <col min="11009" max="11009" width="7.140625" style="62" customWidth="1"/>
    <col min="11010" max="11010" width="12" style="62" customWidth="1"/>
    <col min="11011" max="11011" width="6.28515625" style="62" customWidth="1"/>
    <col min="11012" max="11015" width="6.5703125" style="62" customWidth="1"/>
    <col min="11016" max="11016" width="5.42578125" style="62" customWidth="1"/>
    <col min="11017" max="11017" width="6.5703125" style="62" customWidth="1"/>
    <col min="11018" max="11018" width="6.85546875" style="62" customWidth="1"/>
    <col min="11019" max="11019" width="6.5703125" style="62" customWidth="1"/>
    <col min="11020" max="11020" width="7" style="62" customWidth="1"/>
    <col min="11021" max="11021" width="6.5703125" style="62" customWidth="1"/>
    <col min="11022" max="11022" width="5.5703125" style="62" customWidth="1"/>
    <col min="11023" max="11023" width="7.5703125" style="62" customWidth="1"/>
    <col min="11024" max="11024" width="4.5703125" style="62" customWidth="1"/>
    <col min="11025" max="11025" width="6.7109375" style="62" customWidth="1"/>
    <col min="11026" max="11026" width="6.42578125" style="62" customWidth="1"/>
    <col min="11027" max="11252" width="9.140625" style="62"/>
    <col min="11253" max="11253" width="14.140625" style="62" bestFit="1" customWidth="1"/>
    <col min="11254" max="11264" width="9.140625" style="62"/>
    <col min="11265" max="11265" width="7.140625" style="62" customWidth="1"/>
    <col min="11266" max="11266" width="12" style="62" customWidth="1"/>
    <col min="11267" max="11267" width="6.28515625" style="62" customWidth="1"/>
    <col min="11268" max="11271" width="6.5703125" style="62" customWidth="1"/>
    <col min="11272" max="11272" width="5.42578125" style="62" customWidth="1"/>
    <col min="11273" max="11273" width="6.5703125" style="62" customWidth="1"/>
    <col min="11274" max="11274" width="6.85546875" style="62" customWidth="1"/>
    <col min="11275" max="11275" width="6.5703125" style="62" customWidth="1"/>
    <col min="11276" max="11276" width="7" style="62" customWidth="1"/>
    <col min="11277" max="11277" width="6.5703125" style="62" customWidth="1"/>
    <col min="11278" max="11278" width="5.5703125" style="62" customWidth="1"/>
    <col min="11279" max="11279" width="7.5703125" style="62" customWidth="1"/>
    <col min="11280" max="11280" width="4.5703125" style="62" customWidth="1"/>
    <col min="11281" max="11281" width="6.7109375" style="62" customWidth="1"/>
    <col min="11282" max="11282" width="6.42578125" style="62" customWidth="1"/>
    <col min="11283" max="11508" width="9.140625" style="62"/>
    <col min="11509" max="11509" width="14.140625" style="62" bestFit="1" customWidth="1"/>
    <col min="11510" max="11520" width="9.140625" style="62"/>
    <col min="11521" max="11521" width="7.140625" style="62" customWidth="1"/>
    <col min="11522" max="11522" width="12" style="62" customWidth="1"/>
    <col min="11523" max="11523" width="6.28515625" style="62" customWidth="1"/>
    <col min="11524" max="11527" width="6.5703125" style="62" customWidth="1"/>
    <col min="11528" max="11528" width="5.42578125" style="62" customWidth="1"/>
    <col min="11529" max="11529" width="6.5703125" style="62" customWidth="1"/>
    <col min="11530" max="11530" width="6.85546875" style="62" customWidth="1"/>
    <col min="11531" max="11531" width="6.5703125" style="62" customWidth="1"/>
    <col min="11532" max="11532" width="7" style="62" customWidth="1"/>
    <col min="11533" max="11533" width="6.5703125" style="62" customWidth="1"/>
    <col min="11534" max="11534" width="5.5703125" style="62" customWidth="1"/>
    <col min="11535" max="11535" width="7.5703125" style="62" customWidth="1"/>
    <col min="11536" max="11536" width="4.5703125" style="62" customWidth="1"/>
    <col min="11537" max="11537" width="6.7109375" style="62" customWidth="1"/>
    <col min="11538" max="11538" width="6.42578125" style="62" customWidth="1"/>
    <col min="11539" max="11764" width="9.140625" style="62"/>
    <col min="11765" max="11765" width="14.140625" style="62" bestFit="1" customWidth="1"/>
    <col min="11766" max="11776" width="9.140625" style="62"/>
    <col min="11777" max="11777" width="7.140625" style="62" customWidth="1"/>
    <col min="11778" max="11778" width="12" style="62" customWidth="1"/>
    <col min="11779" max="11779" width="6.28515625" style="62" customWidth="1"/>
    <col min="11780" max="11783" width="6.5703125" style="62" customWidth="1"/>
    <col min="11784" max="11784" width="5.42578125" style="62" customWidth="1"/>
    <col min="11785" max="11785" width="6.5703125" style="62" customWidth="1"/>
    <col min="11786" max="11786" width="6.85546875" style="62" customWidth="1"/>
    <col min="11787" max="11787" width="6.5703125" style="62" customWidth="1"/>
    <col min="11788" max="11788" width="7" style="62" customWidth="1"/>
    <col min="11789" max="11789" width="6.5703125" style="62" customWidth="1"/>
    <col min="11790" max="11790" width="5.5703125" style="62" customWidth="1"/>
    <col min="11791" max="11791" width="7.5703125" style="62" customWidth="1"/>
    <col min="11792" max="11792" width="4.5703125" style="62" customWidth="1"/>
    <col min="11793" max="11793" width="6.7109375" style="62" customWidth="1"/>
    <col min="11794" max="11794" width="6.42578125" style="62" customWidth="1"/>
    <col min="11795" max="12020" width="9.140625" style="62"/>
    <col min="12021" max="12021" width="14.140625" style="62" bestFit="1" customWidth="1"/>
    <col min="12022" max="12032" width="9.140625" style="62"/>
    <col min="12033" max="12033" width="7.140625" style="62" customWidth="1"/>
    <col min="12034" max="12034" width="12" style="62" customWidth="1"/>
    <col min="12035" max="12035" width="6.28515625" style="62" customWidth="1"/>
    <col min="12036" max="12039" width="6.5703125" style="62" customWidth="1"/>
    <col min="12040" max="12040" width="5.42578125" style="62" customWidth="1"/>
    <col min="12041" max="12041" width="6.5703125" style="62" customWidth="1"/>
    <col min="12042" max="12042" width="6.85546875" style="62" customWidth="1"/>
    <col min="12043" max="12043" width="6.5703125" style="62" customWidth="1"/>
    <col min="12044" max="12044" width="7" style="62" customWidth="1"/>
    <col min="12045" max="12045" width="6.5703125" style="62" customWidth="1"/>
    <col min="12046" max="12046" width="5.5703125" style="62" customWidth="1"/>
    <col min="12047" max="12047" width="7.5703125" style="62" customWidth="1"/>
    <col min="12048" max="12048" width="4.5703125" style="62" customWidth="1"/>
    <col min="12049" max="12049" width="6.7109375" style="62" customWidth="1"/>
    <col min="12050" max="12050" width="6.42578125" style="62" customWidth="1"/>
    <col min="12051" max="12276" width="9.140625" style="62"/>
    <col min="12277" max="12277" width="14.140625" style="62" bestFit="1" customWidth="1"/>
    <col min="12278" max="12288" width="9.140625" style="62"/>
    <col min="12289" max="12289" width="7.140625" style="62" customWidth="1"/>
    <col min="12290" max="12290" width="12" style="62" customWidth="1"/>
    <col min="12291" max="12291" width="6.28515625" style="62" customWidth="1"/>
    <col min="12292" max="12295" width="6.5703125" style="62" customWidth="1"/>
    <col min="12296" max="12296" width="5.42578125" style="62" customWidth="1"/>
    <col min="12297" max="12297" width="6.5703125" style="62" customWidth="1"/>
    <col min="12298" max="12298" width="6.85546875" style="62" customWidth="1"/>
    <col min="12299" max="12299" width="6.5703125" style="62" customWidth="1"/>
    <col min="12300" max="12300" width="7" style="62" customWidth="1"/>
    <col min="12301" max="12301" width="6.5703125" style="62" customWidth="1"/>
    <col min="12302" max="12302" width="5.5703125" style="62" customWidth="1"/>
    <col min="12303" max="12303" width="7.5703125" style="62" customWidth="1"/>
    <col min="12304" max="12304" width="4.5703125" style="62" customWidth="1"/>
    <col min="12305" max="12305" width="6.7109375" style="62" customWidth="1"/>
    <col min="12306" max="12306" width="6.42578125" style="62" customWidth="1"/>
    <col min="12307" max="12532" width="9.140625" style="62"/>
    <col min="12533" max="12533" width="14.140625" style="62" bestFit="1" customWidth="1"/>
    <col min="12534" max="12544" width="9.140625" style="62"/>
    <col min="12545" max="12545" width="7.140625" style="62" customWidth="1"/>
    <col min="12546" max="12546" width="12" style="62" customWidth="1"/>
    <col min="12547" max="12547" width="6.28515625" style="62" customWidth="1"/>
    <col min="12548" max="12551" width="6.5703125" style="62" customWidth="1"/>
    <col min="12552" max="12552" width="5.42578125" style="62" customWidth="1"/>
    <col min="12553" max="12553" width="6.5703125" style="62" customWidth="1"/>
    <col min="12554" max="12554" width="6.85546875" style="62" customWidth="1"/>
    <col min="12555" max="12555" width="6.5703125" style="62" customWidth="1"/>
    <col min="12556" max="12556" width="7" style="62" customWidth="1"/>
    <col min="12557" max="12557" width="6.5703125" style="62" customWidth="1"/>
    <col min="12558" max="12558" width="5.5703125" style="62" customWidth="1"/>
    <col min="12559" max="12559" width="7.5703125" style="62" customWidth="1"/>
    <col min="12560" max="12560" width="4.5703125" style="62" customWidth="1"/>
    <col min="12561" max="12561" width="6.7109375" style="62" customWidth="1"/>
    <col min="12562" max="12562" width="6.42578125" style="62" customWidth="1"/>
    <col min="12563" max="12788" width="9.140625" style="62"/>
    <col min="12789" max="12789" width="14.140625" style="62" bestFit="1" customWidth="1"/>
    <col min="12790" max="12800" width="9.140625" style="62"/>
    <col min="12801" max="12801" width="7.140625" style="62" customWidth="1"/>
    <col min="12802" max="12802" width="12" style="62" customWidth="1"/>
    <col min="12803" max="12803" width="6.28515625" style="62" customWidth="1"/>
    <col min="12804" max="12807" width="6.5703125" style="62" customWidth="1"/>
    <col min="12808" max="12808" width="5.42578125" style="62" customWidth="1"/>
    <col min="12809" max="12809" width="6.5703125" style="62" customWidth="1"/>
    <col min="12810" max="12810" width="6.85546875" style="62" customWidth="1"/>
    <col min="12811" max="12811" width="6.5703125" style="62" customWidth="1"/>
    <col min="12812" max="12812" width="7" style="62" customWidth="1"/>
    <col min="12813" max="12813" width="6.5703125" style="62" customWidth="1"/>
    <col min="12814" max="12814" width="5.5703125" style="62" customWidth="1"/>
    <col min="12815" max="12815" width="7.5703125" style="62" customWidth="1"/>
    <col min="12816" max="12816" width="4.5703125" style="62" customWidth="1"/>
    <col min="12817" max="12817" width="6.7109375" style="62" customWidth="1"/>
    <col min="12818" max="12818" width="6.42578125" style="62" customWidth="1"/>
    <col min="12819" max="13044" width="9.140625" style="62"/>
    <col min="13045" max="13045" width="14.140625" style="62" bestFit="1" customWidth="1"/>
    <col min="13046" max="13056" width="9.140625" style="62"/>
    <col min="13057" max="13057" width="7.140625" style="62" customWidth="1"/>
    <col min="13058" max="13058" width="12" style="62" customWidth="1"/>
    <col min="13059" max="13059" width="6.28515625" style="62" customWidth="1"/>
    <col min="13060" max="13063" width="6.5703125" style="62" customWidth="1"/>
    <col min="13064" max="13064" width="5.42578125" style="62" customWidth="1"/>
    <col min="13065" max="13065" width="6.5703125" style="62" customWidth="1"/>
    <col min="13066" max="13066" width="6.85546875" style="62" customWidth="1"/>
    <col min="13067" max="13067" width="6.5703125" style="62" customWidth="1"/>
    <col min="13068" max="13068" width="7" style="62" customWidth="1"/>
    <col min="13069" max="13069" width="6.5703125" style="62" customWidth="1"/>
    <col min="13070" max="13070" width="5.5703125" style="62" customWidth="1"/>
    <col min="13071" max="13071" width="7.5703125" style="62" customWidth="1"/>
    <col min="13072" max="13072" width="4.5703125" style="62" customWidth="1"/>
    <col min="13073" max="13073" width="6.7109375" style="62" customWidth="1"/>
    <col min="13074" max="13074" width="6.42578125" style="62" customWidth="1"/>
    <col min="13075" max="13300" width="9.140625" style="62"/>
    <col min="13301" max="13301" width="14.140625" style="62" bestFit="1" customWidth="1"/>
    <col min="13302" max="13312" width="9.140625" style="62"/>
    <col min="13313" max="13313" width="7.140625" style="62" customWidth="1"/>
    <col min="13314" max="13314" width="12" style="62" customWidth="1"/>
    <col min="13315" max="13315" width="6.28515625" style="62" customWidth="1"/>
    <col min="13316" max="13319" width="6.5703125" style="62" customWidth="1"/>
    <col min="13320" max="13320" width="5.42578125" style="62" customWidth="1"/>
    <col min="13321" max="13321" width="6.5703125" style="62" customWidth="1"/>
    <col min="13322" max="13322" width="6.85546875" style="62" customWidth="1"/>
    <col min="13323" max="13323" width="6.5703125" style="62" customWidth="1"/>
    <col min="13324" max="13324" width="7" style="62" customWidth="1"/>
    <col min="13325" max="13325" width="6.5703125" style="62" customWidth="1"/>
    <col min="13326" max="13326" width="5.5703125" style="62" customWidth="1"/>
    <col min="13327" max="13327" width="7.5703125" style="62" customWidth="1"/>
    <col min="13328" max="13328" width="4.5703125" style="62" customWidth="1"/>
    <col min="13329" max="13329" width="6.7109375" style="62" customWidth="1"/>
    <col min="13330" max="13330" width="6.42578125" style="62" customWidth="1"/>
    <col min="13331" max="13556" width="9.140625" style="62"/>
    <col min="13557" max="13557" width="14.140625" style="62" bestFit="1" customWidth="1"/>
    <col min="13558" max="13568" width="9.140625" style="62"/>
    <col min="13569" max="13569" width="7.140625" style="62" customWidth="1"/>
    <col min="13570" max="13570" width="12" style="62" customWidth="1"/>
    <col min="13571" max="13571" width="6.28515625" style="62" customWidth="1"/>
    <col min="13572" max="13575" width="6.5703125" style="62" customWidth="1"/>
    <col min="13576" max="13576" width="5.42578125" style="62" customWidth="1"/>
    <col min="13577" max="13577" width="6.5703125" style="62" customWidth="1"/>
    <col min="13578" max="13578" width="6.85546875" style="62" customWidth="1"/>
    <col min="13579" max="13579" width="6.5703125" style="62" customWidth="1"/>
    <col min="13580" max="13580" width="7" style="62" customWidth="1"/>
    <col min="13581" max="13581" width="6.5703125" style="62" customWidth="1"/>
    <col min="13582" max="13582" width="5.5703125" style="62" customWidth="1"/>
    <col min="13583" max="13583" width="7.5703125" style="62" customWidth="1"/>
    <col min="13584" max="13584" width="4.5703125" style="62" customWidth="1"/>
    <col min="13585" max="13585" width="6.7109375" style="62" customWidth="1"/>
    <col min="13586" max="13586" width="6.42578125" style="62" customWidth="1"/>
    <col min="13587" max="13812" width="9.140625" style="62"/>
    <col min="13813" max="13813" width="14.140625" style="62" bestFit="1" customWidth="1"/>
    <col min="13814" max="13824" width="9.140625" style="62"/>
    <col min="13825" max="13825" width="7.140625" style="62" customWidth="1"/>
    <col min="13826" max="13826" width="12" style="62" customWidth="1"/>
    <col min="13827" max="13827" width="6.28515625" style="62" customWidth="1"/>
    <col min="13828" max="13831" width="6.5703125" style="62" customWidth="1"/>
    <col min="13832" max="13832" width="5.42578125" style="62" customWidth="1"/>
    <col min="13833" max="13833" width="6.5703125" style="62" customWidth="1"/>
    <col min="13834" max="13834" width="6.85546875" style="62" customWidth="1"/>
    <col min="13835" max="13835" width="6.5703125" style="62" customWidth="1"/>
    <col min="13836" max="13836" width="7" style="62" customWidth="1"/>
    <col min="13837" max="13837" width="6.5703125" style="62" customWidth="1"/>
    <col min="13838" max="13838" width="5.5703125" style="62" customWidth="1"/>
    <col min="13839" max="13839" width="7.5703125" style="62" customWidth="1"/>
    <col min="13840" max="13840" width="4.5703125" style="62" customWidth="1"/>
    <col min="13841" max="13841" width="6.7109375" style="62" customWidth="1"/>
    <col min="13842" max="13842" width="6.42578125" style="62" customWidth="1"/>
    <col min="13843" max="14068" width="9.140625" style="62"/>
    <col min="14069" max="14069" width="14.140625" style="62" bestFit="1" customWidth="1"/>
    <col min="14070" max="14080" width="9.140625" style="62"/>
    <col min="14081" max="14081" width="7.140625" style="62" customWidth="1"/>
    <col min="14082" max="14082" width="12" style="62" customWidth="1"/>
    <col min="14083" max="14083" width="6.28515625" style="62" customWidth="1"/>
    <col min="14084" max="14087" width="6.5703125" style="62" customWidth="1"/>
    <col min="14088" max="14088" width="5.42578125" style="62" customWidth="1"/>
    <col min="14089" max="14089" width="6.5703125" style="62" customWidth="1"/>
    <col min="14090" max="14090" width="6.85546875" style="62" customWidth="1"/>
    <col min="14091" max="14091" width="6.5703125" style="62" customWidth="1"/>
    <col min="14092" max="14092" width="7" style="62" customWidth="1"/>
    <col min="14093" max="14093" width="6.5703125" style="62" customWidth="1"/>
    <col min="14094" max="14094" width="5.5703125" style="62" customWidth="1"/>
    <col min="14095" max="14095" width="7.5703125" style="62" customWidth="1"/>
    <col min="14096" max="14096" width="4.5703125" style="62" customWidth="1"/>
    <col min="14097" max="14097" width="6.7109375" style="62" customWidth="1"/>
    <col min="14098" max="14098" width="6.42578125" style="62" customWidth="1"/>
    <col min="14099" max="14324" width="9.140625" style="62"/>
    <col min="14325" max="14325" width="14.140625" style="62" bestFit="1" customWidth="1"/>
    <col min="14326" max="14336" width="9.140625" style="62"/>
    <col min="14337" max="14337" width="7.140625" style="62" customWidth="1"/>
    <col min="14338" max="14338" width="12" style="62" customWidth="1"/>
    <col min="14339" max="14339" width="6.28515625" style="62" customWidth="1"/>
    <col min="14340" max="14343" width="6.5703125" style="62" customWidth="1"/>
    <col min="14344" max="14344" width="5.42578125" style="62" customWidth="1"/>
    <col min="14345" max="14345" width="6.5703125" style="62" customWidth="1"/>
    <col min="14346" max="14346" width="6.85546875" style="62" customWidth="1"/>
    <col min="14347" max="14347" width="6.5703125" style="62" customWidth="1"/>
    <col min="14348" max="14348" width="7" style="62" customWidth="1"/>
    <col min="14349" max="14349" width="6.5703125" style="62" customWidth="1"/>
    <col min="14350" max="14350" width="5.5703125" style="62" customWidth="1"/>
    <col min="14351" max="14351" width="7.5703125" style="62" customWidth="1"/>
    <col min="14352" max="14352" width="4.5703125" style="62" customWidth="1"/>
    <col min="14353" max="14353" width="6.7109375" style="62" customWidth="1"/>
    <col min="14354" max="14354" width="6.42578125" style="62" customWidth="1"/>
    <col min="14355" max="14580" width="9.140625" style="62"/>
    <col min="14581" max="14581" width="14.140625" style="62" bestFit="1" customWidth="1"/>
    <col min="14582" max="14592" width="9.140625" style="62"/>
    <col min="14593" max="14593" width="7.140625" style="62" customWidth="1"/>
    <col min="14594" max="14594" width="12" style="62" customWidth="1"/>
    <col min="14595" max="14595" width="6.28515625" style="62" customWidth="1"/>
    <col min="14596" max="14599" width="6.5703125" style="62" customWidth="1"/>
    <col min="14600" max="14600" width="5.42578125" style="62" customWidth="1"/>
    <col min="14601" max="14601" width="6.5703125" style="62" customWidth="1"/>
    <col min="14602" max="14602" width="6.85546875" style="62" customWidth="1"/>
    <col min="14603" max="14603" width="6.5703125" style="62" customWidth="1"/>
    <col min="14604" max="14604" width="7" style="62" customWidth="1"/>
    <col min="14605" max="14605" width="6.5703125" style="62" customWidth="1"/>
    <col min="14606" max="14606" width="5.5703125" style="62" customWidth="1"/>
    <col min="14607" max="14607" width="7.5703125" style="62" customWidth="1"/>
    <col min="14608" max="14608" width="4.5703125" style="62" customWidth="1"/>
    <col min="14609" max="14609" width="6.7109375" style="62" customWidth="1"/>
    <col min="14610" max="14610" width="6.42578125" style="62" customWidth="1"/>
    <col min="14611" max="14836" width="9.140625" style="62"/>
    <col min="14837" max="14837" width="14.140625" style="62" bestFit="1" customWidth="1"/>
    <col min="14838" max="14848" width="9.140625" style="62"/>
    <col min="14849" max="14849" width="7.140625" style="62" customWidth="1"/>
    <col min="14850" max="14850" width="12" style="62" customWidth="1"/>
    <col min="14851" max="14851" width="6.28515625" style="62" customWidth="1"/>
    <col min="14852" max="14855" width="6.5703125" style="62" customWidth="1"/>
    <col min="14856" max="14856" width="5.42578125" style="62" customWidth="1"/>
    <col min="14857" max="14857" width="6.5703125" style="62" customWidth="1"/>
    <col min="14858" max="14858" width="6.85546875" style="62" customWidth="1"/>
    <col min="14859" max="14859" width="6.5703125" style="62" customWidth="1"/>
    <col min="14860" max="14860" width="7" style="62" customWidth="1"/>
    <col min="14861" max="14861" width="6.5703125" style="62" customWidth="1"/>
    <col min="14862" max="14862" width="5.5703125" style="62" customWidth="1"/>
    <col min="14863" max="14863" width="7.5703125" style="62" customWidth="1"/>
    <col min="14864" max="14864" width="4.5703125" style="62" customWidth="1"/>
    <col min="14865" max="14865" width="6.7109375" style="62" customWidth="1"/>
    <col min="14866" max="14866" width="6.42578125" style="62" customWidth="1"/>
    <col min="14867" max="15092" width="9.140625" style="62"/>
    <col min="15093" max="15093" width="14.140625" style="62" bestFit="1" customWidth="1"/>
    <col min="15094" max="15104" width="9.140625" style="62"/>
    <col min="15105" max="15105" width="7.140625" style="62" customWidth="1"/>
    <col min="15106" max="15106" width="12" style="62" customWidth="1"/>
    <col min="15107" max="15107" width="6.28515625" style="62" customWidth="1"/>
    <col min="15108" max="15111" width="6.5703125" style="62" customWidth="1"/>
    <col min="15112" max="15112" width="5.42578125" style="62" customWidth="1"/>
    <col min="15113" max="15113" width="6.5703125" style="62" customWidth="1"/>
    <col min="15114" max="15114" width="6.85546875" style="62" customWidth="1"/>
    <col min="15115" max="15115" width="6.5703125" style="62" customWidth="1"/>
    <col min="15116" max="15116" width="7" style="62" customWidth="1"/>
    <col min="15117" max="15117" width="6.5703125" style="62" customWidth="1"/>
    <col min="15118" max="15118" width="5.5703125" style="62" customWidth="1"/>
    <col min="15119" max="15119" width="7.5703125" style="62" customWidth="1"/>
    <col min="15120" max="15120" width="4.5703125" style="62" customWidth="1"/>
    <col min="15121" max="15121" width="6.7109375" style="62" customWidth="1"/>
    <col min="15122" max="15122" width="6.42578125" style="62" customWidth="1"/>
    <col min="15123" max="15348" width="9.140625" style="62"/>
    <col min="15349" max="15349" width="14.140625" style="62" bestFit="1" customWidth="1"/>
    <col min="15350" max="15360" width="9.140625" style="62"/>
    <col min="15361" max="15361" width="7.140625" style="62" customWidth="1"/>
    <col min="15362" max="15362" width="12" style="62" customWidth="1"/>
    <col min="15363" max="15363" width="6.28515625" style="62" customWidth="1"/>
    <col min="15364" max="15367" width="6.5703125" style="62" customWidth="1"/>
    <col min="15368" max="15368" width="5.42578125" style="62" customWidth="1"/>
    <col min="15369" max="15369" width="6.5703125" style="62" customWidth="1"/>
    <col min="15370" max="15370" width="6.85546875" style="62" customWidth="1"/>
    <col min="15371" max="15371" width="6.5703125" style="62" customWidth="1"/>
    <col min="15372" max="15372" width="7" style="62" customWidth="1"/>
    <col min="15373" max="15373" width="6.5703125" style="62" customWidth="1"/>
    <col min="15374" max="15374" width="5.5703125" style="62" customWidth="1"/>
    <col min="15375" max="15375" width="7.5703125" style="62" customWidth="1"/>
    <col min="15376" max="15376" width="4.5703125" style="62" customWidth="1"/>
    <col min="15377" max="15377" width="6.7109375" style="62" customWidth="1"/>
    <col min="15378" max="15378" width="6.42578125" style="62" customWidth="1"/>
    <col min="15379" max="15604" width="9.140625" style="62"/>
    <col min="15605" max="15605" width="14.140625" style="62" bestFit="1" customWidth="1"/>
    <col min="15606" max="15616" width="9.140625" style="62"/>
    <col min="15617" max="15617" width="7.140625" style="62" customWidth="1"/>
    <col min="15618" max="15618" width="12" style="62" customWidth="1"/>
    <col min="15619" max="15619" width="6.28515625" style="62" customWidth="1"/>
    <col min="15620" max="15623" width="6.5703125" style="62" customWidth="1"/>
    <col min="15624" max="15624" width="5.42578125" style="62" customWidth="1"/>
    <col min="15625" max="15625" width="6.5703125" style="62" customWidth="1"/>
    <col min="15626" max="15626" width="6.85546875" style="62" customWidth="1"/>
    <col min="15627" max="15627" width="6.5703125" style="62" customWidth="1"/>
    <col min="15628" max="15628" width="7" style="62" customWidth="1"/>
    <col min="15629" max="15629" width="6.5703125" style="62" customWidth="1"/>
    <col min="15630" max="15630" width="5.5703125" style="62" customWidth="1"/>
    <col min="15631" max="15631" width="7.5703125" style="62" customWidth="1"/>
    <col min="15632" max="15632" width="4.5703125" style="62" customWidth="1"/>
    <col min="15633" max="15633" width="6.7109375" style="62" customWidth="1"/>
    <col min="15634" max="15634" width="6.42578125" style="62" customWidth="1"/>
    <col min="15635" max="15860" width="9.140625" style="62"/>
    <col min="15861" max="15861" width="14.140625" style="62" bestFit="1" customWidth="1"/>
    <col min="15862" max="15872" width="9.140625" style="62"/>
    <col min="15873" max="15873" width="7.140625" style="62" customWidth="1"/>
    <col min="15874" max="15874" width="12" style="62" customWidth="1"/>
    <col min="15875" max="15875" width="6.28515625" style="62" customWidth="1"/>
    <col min="15876" max="15879" width="6.5703125" style="62" customWidth="1"/>
    <col min="15880" max="15880" width="5.42578125" style="62" customWidth="1"/>
    <col min="15881" max="15881" width="6.5703125" style="62" customWidth="1"/>
    <col min="15882" max="15882" width="6.85546875" style="62" customWidth="1"/>
    <col min="15883" max="15883" width="6.5703125" style="62" customWidth="1"/>
    <col min="15884" max="15884" width="7" style="62" customWidth="1"/>
    <col min="15885" max="15885" width="6.5703125" style="62" customWidth="1"/>
    <col min="15886" max="15886" width="5.5703125" style="62" customWidth="1"/>
    <col min="15887" max="15887" width="7.5703125" style="62" customWidth="1"/>
    <col min="15888" max="15888" width="4.5703125" style="62" customWidth="1"/>
    <col min="15889" max="15889" width="6.7109375" style="62" customWidth="1"/>
    <col min="15890" max="15890" width="6.42578125" style="62" customWidth="1"/>
    <col min="15891" max="16116" width="9.140625" style="62"/>
    <col min="16117" max="16117" width="14.140625" style="62" bestFit="1" customWidth="1"/>
    <col min="16118" max="16128" width="9.140625" style="62"/>
    <col min="16129" max="16129" width="7.140625" style="62" customWidth="1"/>
    <col min="16130" max="16130" width="12" style="62" customWidth="1"/>
    <col min="16131" max="16131" width="6.28515625" style="62" customWidth="1"/>
    <col min="16132" max="16135" width="6.5703125" style="62" customWidth="1"/>
    <col min="16136" max="16136" width="5.42578125" style="62" customWidth="1"/>
    <col min="16137" max="16137" width="6.5703125" style="62" customWidth="1"/>
    <col min="16138" max="16138" width="6.85546875" style="62" customWidth="1"/>
    <col min="16139" max="16139" width="6.5703125" style="62" customWidth="1"/>
    <col min="16140" max="16140" width="7" style="62" customWidth="1"/>
    <col min="16141" max="16141" width="6.5703125" style="62" customWidth="1"/>
    <col min="16142" max="16142" width="5.5703125" style="62" customWidth="1"/>
    <col min="16143" max="16143" width="7.5703125" style="62" customWidth="1"/>
    <col min="16144" max="16144" width="4.5703125" style="62" customWidth="1"/>
    <col min="16145" max="16145" width="6.7109375" style="62" customWidth="1"/>
    <col min="16146" max="16146" width="6.42578125" style="62" customWidth="1"/>
    <col min="16147" max="16372" width="9.140625" style="62"/>
    <col min="16373" max="16373" width="14.140625" style="62" bestFit="1" customWidth="1"/>
    <col min="16374" max="16384" width="9.140625" style="62"/>
  </cols>
  <sheetData>
    <row r="1" spans="1:23" ht="18" customHeight="1" thickBot="1" x14ac:dyDescent="0.3">
      <c r="A1" s="739" t="s">
        <v>405</v>
      </c>
      <c r="B1" s="739"/>
      <c r="C1" s="739"/>
      <c r="D1" s="739"/>
      <c r="E1" s="739"/>
      <c r="F1" s="739"/>
      <c r="G1" s="739"/>
      <c r="H1" s="739"/>
      <c r="I1" s="739"/>
      <c r="J1" s="739"/>
      <c r="K1" s="739"/>
      <c r="L1" s="739"/>
      <c r="M1" s="739"/>
      <c r="N1" s="739"/>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37.5" customHeight="1" x14ac:dyDescent="0.25">
      <c r="A3" s="740" t="s">
        <v>264</v>
      </c>
      <c r="B3" s="741"/>
      <c r="C3" s="741"/>
      <c r="D3" s="742"/>
      <c r="E3" s="743"/>
      <c r="F3" s="744"/>
      <c r="G3" s="744"/>
      <c r="H3" s="745"/>
      <c r="I3" s="806" t="s">
        <v>371</v>
      </c>
      <c r="J3" s="807"/>
      <c r="K3" s="807"/>
      <c r="L3" s="807"/>
      <c r="M3" s="807"/>
      <c r="N3" s="807"/>
    </row>
    <row r="4" spans="1:23" s="64" customFormat="1" ht="12.75" customHeight="1" x14ac:dyDescent="0.25">
      <c r="A4" s="753" t="s">
        <v>265</v>
      </c>
      <c r="B4" s="754"/>
      <c r="C4" s="754"/>
      <c r="D4" s="755"/>
      <c r="E4" s="759"/>
      <c r="F4" s="760"/>
      <c r="G4" s="760"/>
      <c r="H4" s="760"/>
      <c r="I4" s="808" t="s">
        <v>372</v>
      </c>
      <c r="J4" s="809"/>
      <c r="K4" s="809"/>
      <c r="L4" s="810"/>
      <c r="M4" s="810"/>
      <c r="N4" s="811"/>
    </row>
    <row r="5" spans="1:23" s="64" customFormat="1" ht="21.75" customHeight="1" x14ac:dyDescent="0.25">
      <c r="A5" s="756"/>
      <c r="B5" s="757"/>
      <c r="C5" s="757"/>
      <c r="D5" s="758"/>
      <c r="E5" s="760"/>
      <c r="F5" s="760"/>
      <c r="G5" s="760"/>
      <c r="H5" s="760"/>
      <c r="I5" s="812"/>
      <c r="J5" s="813"/>
      <c r="K5" s="813"/>
      <c r="L5" s="813"/>
      <c r="M5" s="813"/>
      <c r="N5" s="814"/>
    </row>
    <row r="6" spans="1:23" s="64" customFormat="1" ht="21.75" customHeight="1" x14ac:dyDescent="0.25">
      <c r="A6" s="768" t="s">
        <v>266</v>
      </c>
      <c r="B6" s="769"/>
      <c r="C6" s="769"/>
      <c r="D6" s="770"/>
      <c r="E6" s="774" t="s">
        <v>395</v>
      </c>
      <c r="F6" s="774"/>
      <c r="G6" s="774"/>
      <c r="H6" s="775"/>
      <c r="I6" s="820" t="s">
        <v>267</v>
      </c>
      <c r="J6" s="820"/>
      <c r="K6" s="820"/>
      <c r="L6" s="820"/>
      <c r="M6" s="820"/>
      <c r="N6" s="820"/>
    </row>
    <row r="7" spans="1:23" s="64" customFormat="1" ht="27" customHeight="1" x14ac:dyDescent="0.25">
      <c r="A7" s="771"/>
      <c r="B7" s="772"/>
      <c r="C7" s="772"/>
      <c r="D7" s="773"/>
      <c r="E7" s="776"/>
      <c r="F7" s="776"/>
      <c r="G7" s="776"/>
      <c r="H7" s="777"/>
      <c r="I7" s="821">
        <v>2020</v>
      </c>
      <c r="J7" s="822"/>
      <c r="K7" s="823">
        <v>2021</v>
      </c>
      <c r="L7" s="823"/>
      <c r="M7" s="823">
        <v>2022</v>
      </c>
      <c r="N7" s="823"/>
    </row>
    <row r="8" spans="1:23" s="64" customFormat="1" ht="31.5" customHeight="1" x14ac:dyDescent="0.25">
      <c r="A8" s="747" t="s">
        <v>268</v>
      </c>
      <c r="B8" s="748"/>
      <c r="C8" s="748"/>
      <c r="D8" s="749"/>
      <c r="E8" s="815"/>
      <c r="F8" s="815"/>
      <c r="G8" s="815"/>
      <c r="H8" s="816"/>
      <c r="I8" s="817" t="s">
        <v>269</v>
      </c>
      <c r="J8" s="818"/>
      <c r="K8" s="819" t="s">
        <v>269</v>
      </c>
      <c r="L8" s="819"/>
      <c r="M8" s="819" t="s">
        <v>269</v>
      </c>
      <c r="N8" s="819"/>
    </row>
    <row r="9" spans="1:23" ht="45.75" customHeight="1" x14ac:dyDescent="0.25">
      <c r="A9" s="801" t="s">
        <v>270</v>
      </c>
      <c r="B9" s="802"/>
      <c r="C9" s="803" t="s">
        <v>396</v>
      </c>
      <c r="D9" s="804"/>
      <c r="E9" s="804"/>
      <c r="F9" s="804"/>
      <c r="G9" s="804"/>
      <c r="H9" s="804"/>
      <c r="I9" s="804"/>
      <c r="J9" s="804"/>
      <c r="K9" s="804"/>
      <c r="L9" s="804"/>
      <c r="M9" s="804"/>
      <c r="N9" s="805"/>
      <c r="R9" s="65"/>
    </row>
    <row r="10" spans="1:23" ht="38.25" hidden="1" customHeight="1" x14ac:dyDescent="0.25">
      <c r="A10" s="801"/>
      <c r="B10" s="802"/>
      <c r="C10" s="803"/>
      <c r="D10" s="824"/>
      <c r="E10" s="824"/>
      <c r="F10" s="824"/>
      <c r="G10" s="824"/>
      <c r="H10" s="824"/>
      <c r="I10" s="824"/>
      <c r="J10" s="824"/>
      <c r="K10" s="824"/>
      <c r="L10" s="824"/>
      <c r="M10" s="824"/>
      <c r="N10" s="825"/>
      <c r="R10" s="65"/>
    </row>
    <row r="11" spans="1:23" ht="19.5" customHeight="1" x14ac:dyDescent="0.25">
      <c r="A11" s="782" t="s">
        <v>271</v>
      </c>
      <c r="B11" s="783"/>
      <c r="C11" s="788" t="s">
        <v>421</v>
      </c>
      <c r="D11" s="789"/>
      <c r="E11" s="789"/>
      <c r="F11" s="789"/>
      <c r="G11" s="789"/>
      <c r="H11" s="789"/>
      <c r="I11" s="789"/>
      <c r="J11" s="789"/>
      <c r="K11" s="789"/>
      <c r="L11" s="789"/>
      <c r="M11" s="789"/>
      <c r="N11" s="790"/>
    </row>
    <row r="12" spans="1:23" ht="19.5" customHeight="1" x14ac:dyDescent="0.25">
      <c r="A12" s="784"/>
      <c r="B12" s="785"/>
      <c r="C12" s="791"/>
      <c r="D12" s="792"/>
      <c r="E12" s="792"/>
      <c r="F12" s="792"/>
      <c r="G12" s="792"/>
      <c r="H12" s="792"/>
      <c r="I12" s="792"/>
      <c r="J12" s="792"/>
      <c r="K12" s="792"/>
      <c r="L12" s="792"/>
      <c r="M12" s="792"/>
      <c r="N12" s="793"/>
    </row>
    <row r="13" spans="1:23" ht="22.5" customHeight="1" x14ac:dyDescent="0.25">
      <c r="A13" s="784"/>
      <c r="B13" s="785"/>
      <c r="C13" s="791"/>
      <c r="D13" s="792"/>
      <c r="E13" s="792"/>
      <c r="F13" s="792"/>
      <c r="G13" s="792"/>
      <c r="H13" s="792"/>
      <c r="I13" s="792"/>
      <c r="J13" s="792"/>
      <c r="K13" s="792"/>
      <c r="L13" s="792"/>
      <c r="M13" s="792"/>
      <c r="N13" s="793"/>
    </row>
    <row r="14" spans="1:23" ht="85.5" customHeight="1" x14ac:dyDescent="0.25">
      <c r="A14" s="784"/>
      <c r="B14" s="785"/>
      <c r="C14" s="791"/>
      <c r="D14" s="792"/>
      <c r="E14" s="792"/>
      <c r="F14" s="792"/>
      <c r="G14" s="792"/>
      <c r="H14" s="792"/>
      <c r="I14" s="792"/>
      <c r="J14" s="792"/>
      <c r="K14" s="792"/>
      <c r="L14" s="792"/>
      <c r="M14" s="792"/>
      <c r="N14" s="793"/>
    </row>
    <row r="15" spans="1:23" ht="18.75" hidden="1" customHeight="1" x14ac:dyDescent="0.25">
      <c r="A15" s="784"/>
      <c r="B15" s="785"/>
      <c r="C15" s="791"/>
      <c r="D15" s="792"/>
      <c r="E15" s="792"/>
      <c r="F15" s="792"/>
      <c r="G15" s="792"/>
      <c r="H15" s="792"/>
      <c r="I15" s="792"/>
      <c r="J15" s="792"/>
      <c r="K15" s="792"/>
      <c r="L15" s="792"/>
      <c r="M15" s="792"/>
      <c r="N15" s="793"/>
    </row>
    <row r="16" spans="1:23" ht="16.5" hidden="1" customHeight="1" x14ac:dyDescent="0.25">
      <c r="A16" s="784"/>
      <c r="B16" s="785"/>
      <c r="C16" s="791"/>
      <c r="D16" s="792"/>
      <c r="E16" s="792"/>
      <c r="F16" s="792"/>
      <c r="G16" s="792"/>
      <c r="H16" s="792"/>
      <c r="I16" s="792"/>
      <c r="J16" s="792"/>
      <c r="K16" s="792"/>
      <c r="L16" s="792"/>
      <c r="M16" s="792"/>
      <c r="N16" s="793"/>
    </row>
    <row r="17" spans="1:166" ht="23.25" hidden="1" customHeight="1" x14ac:dyDescent="0.25">
      <c r="A17" s="784"/>
      <c r="B17" s="785"/>
      <c r="C17" s="791"/>
      <c r="D17" s="792"/>
      <c r="E17" s="792"/>
      <c r="F17" s="792"/>
      <c r="G17" s="792"/>
      <c r="H17" s="792"/>
      <c r="I17" s="792"/>
      <c r="J17" s="792"/>
      <c r="K17" s="792"/>
      <c r="L17" s="792"/>
      <c r="M17" s="792"/>
      <c r="N17" s="793"/>
    </row>
    <row r="18" spans="1:166" ht="20.25" hidden="1" customHeight="1" x14ac:dyDescent="0.25">
      <c r="A18" s="784"/>
      <c r="B18" s="785"/>
      <c r="C18" s="791"/>
      <c r="D18" s="792"/>
      <c r="E18" s="792"/>
      <c r="F18" s="792"/>
      <c r="G18" s="792"/>
      <c r="H18" s="792"/>
      <c r="I18" s="792"/>
      <c r="J18" s="792"/>
      <c r="K18" s="792"/>
      <c r="L18" s="792"/>
      <c r="M18" s="792"/>
      <c r="N18" s="793"/>
    </row>
    <row r="19" spans="1:166" ht="13.5" hidden="1" customHeight="1" x14ac:dyDescent="0.25">
      <c r="A19" s="784"/>
      <c r="B19" s="785"/>
      <c r="C19" s="791"/>
      <c r="D19" s="792"/>
      <c r="E19" s="792"/>
      <c r="F19" s="792"/>
      <c r="G19" s="792"/>
      <c r="H19" s="792"/>
      <c r="I19" s="792"/>
      <c r="J19" s="792"/>
      <c r="K19" s="792"/>
      <c r="L19" s="792"/>
      <c r="M19" s="792"/>
      <c r="N19" s="793"/>
    </row>
    <row r="20" spans="1:166" ht="13.5" hidden="1" customHeight="1" x14ac:dyDescent="0.25">
      <c r="A20" s="784"/>
      <c r="B20" s="785"/>
      <c r="C20" s="791"/>
      <c r="D20" s="792"/>
      <c r="E20" s="792"/>
      <c r="F20" s="792"/>
      <c r="G20" s="792"/>
      <c r="H20" s="792"/>
      <c r="I20" s="792"/>
      <c r="J20" s="792"/>
      <c r="K20" s="792"/>
      <c r="L20" s="792"/>
      <c r="M20" s="792"/>
      <c r="N20" s="793"/>
    </row>
    <row r="21" spans="1:166" ht="13.5" hidden="1" customHeight="1" x14ac:dyDescent="0.25">
      <c r="A21" s="784"/>
      <c r="B21" s="785"/>
      <c r="C21" s="791"/>
      <c r="D21" s="792"/>
      <c r="E21" s="792"/>
      <c r="F21" s="792"/>
      <c r="G21" s="792"/>
      <c r="H21" s="792"/>
      <c r="I21" s="792"/>
      <c r="J21" s="792"/>
      <c r="K21" s="792"/>
      <c r="L21" s="792"/>
      <c r="M21" s="792"/>
      <c r="N21" s="793"/>
    </row>
    <row r="22" spans="1:166" ht="13.5" hidden="1" customHeight="1" x14ac:dyDescent="0.25">
      <c r="A22" s="784"/>
      <c r="B22" s="785"/>
      <c r="C22" s="791"/>
      <c r="D22" s="792"/>
      <c r="E22" s="792"/>
      <c r="F22" s="792"/>
      <c r="G22" s="792"/>
      <c r="H22" s="792"/>
      <c r="I22" s="792"/>
      <c r="J22" s="792"/>
      <c r="K22" s="792"/>
      <c r="L22" s="792"/>
      <c r="M22" s="792"/>
      <c r="N22" s="793"/>
    </row>
    <row r="23" spans="1:166" ht="13.5" hidden="1" customHeight="1" x14ac:dyDescent="0.25">
      <c r="A23" s="786"/>
      <c r="B23" s="787"/>
      <c r="C23" s="794"/>
      <c r="D23" s="795"/>
      <c r="E23" s="795"/>
      <c r="F23" s="795"/>
      <c r="G23" s="795"/>
      <c r="H23" s="795"/>
      <c r="I23" s="795"/>
      <c r="J23" s="795"/>
      <c r="K23" s="795"/>
      <c r="L23" s="795"/>
      <c r="M23" s="795"/>
      <c r="N23" s="796"/>
    </row>
    <row r="24" spans="1:166" ht="18.75" customHeight="1" x14ac:dyDescent="0.25">
      <c r="A24" s="714" t="s">
        <v>272</v>
      </c>
      <c r="B24" s="797"/>
      <c r="C24" s="797"/>
      <c r="D24" s="797"/>
      <c r="E24" s="797"/>
      <c r="F24" s="797"/>
      <c r="G24" s="797"/>
      <c r="H24" s="797"/>
      <c r="I24" s="797"/>
      <c r="J24" s="797"/>
      <c r="K24" s="797"/>
      <c r="L24" s="797"/>
      <c r="M24" s="797"/>
      <c r="N24" s="715"/>
      <c r="R24" s="292"/>
      <c r="S24" s="292"/>
      <c r="T24" s="292"/>
      <c r="U24" s="292"/>
      <c r="V24" s="292"/>
      <c r="W24" s="292"/>
      <c r="X24" s="292"/>
      <c r="Y24" s="292"/>
      <c r="Z24" s="292"/>
      <c r="AA24" s="292"/>
      <c r="AB24" s="292"/>
      <c r="AC24" s="292"/>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27" customHeight="1" x14ac:dyDescent="0.25">
      <c r="A25" s="68">
        <v>1</v>
      </c>
      <c r="B25" s="735"/>
      <c r="C25" s="736"/>
      <c r="D25" s="736"/>
      <c r="E25" s="736"/>
      <c r="F25" s="736"/>
      <c r="G25" s="737"/>
      <c r="H25" s="68">
        <v>6</v>
      </c>
      <c r="I25" s="798"/>
      <c r="J25" s="799"/>
      <c r="K25" s="799"/>
      <c r="L25" s="799"/>
      <c r="M25" s="799"/>
      <c r="N25" s="800"/>
      <c r="R25" s="292"/>
      <c r="S25" s="292"/>
      <c r="T25" s="292"/>
      <c r="U25" s="292"/>
      <c r="V25" s="292"/>
      <c r="W25" s="292"/>
      <c r="X25" s="292"/>
      <c r="Y25" s="292"/>
      <c r="Z25" s="292"/>
      <c r="AA25" s="292"/>
      <c r="AB25" s="292"/>
      <c r="AC25" s="292"/>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27" customHeight="1" x14ac:dyDescent="0.25">
      <c r="A26" s="68">
        <v>2</v>
      </c>
      <c r="B26" s="735"/>
      <c r="C26" s="736"/>
      <c r="D26" s="736"/>
      <c r="E26" s="736"/>
      <c r="F26" s="736"/>
      <c r="G26" s="737"/>
      <c r="H26" s="68">
        <v>7</v>
      </c>
      <c r="I26" s="735"/>
      <c r="J26" s="736"/>
      <c r="K26" s="736"/>
      <c r="L26" s="736"/>
      <c r="M26" s="736"/>
      <c r="N26" s="737"/>
      <c r="R26" s="292"/>
      <c r="S26" s="292"/>
      <c r="T26" s="292"/>
      <c r="U26" s="292"/>
      <c r="V26" s="292"/>
      <c r="W26" s="292"/>
      <c r="X26" s="292"/>
      <c r="Y26" s="292"/>
      <c r="Z26" s="292"/>
      <c r="AA26" s="292"/>
      <c r="AB26" s="292"/>
      <c r="AC26" s="292"/>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26.25" customHeight="1" x14ac:dyDescent="0.25">
      <c r="A27" s="68">
        <v>3</v>
      </c>
      <c r="B27" s="735"/>
      <c r="C27" s="736"/>
      <c r="D27" s="736"/>
      <c r="E27" s="736"/>
      <c r="F27" s="736"/>
      <c r="G27" s="737"/>
      <c r="H27" s="68">
        <v>8</v>
      </c>
      <c r="I27" s="735"/>
      <c r="J27" s="736"/>
      <c r="K27" s="736"/>
      <c r="L27" s="736"/>
      <c r="M27" s="736"/>
      <c r="N27" s="737"/>
      <c r="R27" s="292"/>
      <c r="S27" s="292"/>
      <c r="T27" s="292"/>
      <c r="U27" s="292"/>
      <c r="V27" s="292"/>
      <c r="W27" s="292"/>
      <c r="X27" s="292"/>
      <c r="Y27" s="292"/>
      <c r="Z27" s="292"/>
      <c r="AA27" s="292"/>
      <c r="AB27" s="292"/>
      <c r="AC27" s="292"/>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row>
    <row r="28" spans="1:166" ht="33.75" customHeight="1" x14ac:dyDescent="0.25">
      <c r="A28" s="68">
        <v>4</v>
      </c>
      <c r="B28" s="735"/>
      <c r="C28" s="736"/>
      <c r="D28" s="736"/>
      <c r="E28" s="736"/>
      <c r="F28" s="736"/>
      <c r="G28" s="737"/>
      <c r="H28" s="68">
        <v>9</v>
      </c>
      <c r="I28" s="735"/>
      <c r="J28" s="736"/>
      <c r="K28" s="736"/>
      <c r="L28" s="736"/>
      <c r="M28" s="736"/>
      <c r="N28" s="737"/>
    </row>
    <row r="29" spans="1:166" ht="34.5" customHeight="1" x14ac:dyDescent="0.25">
      <c r="A29" s="68">
        <v>5</v>
      </c>
      <c r="B29" s="735"/>
      <c r="C29" s="736"/>
      <c r="D29" s="736"/>
      <c r="E29" s="736"/>
      <c r="F29" s="736"/>
      <c r="G29" s="737"/>
      <c r="H29" s="68">
        <v>10</v>
      </c>
      <c r="I29" s="738"/>
      <c r="J29" s="738"/>
      <c r="K29" s="738"/>
      <c r="L29" s="738"/>
      <c r="M29" s="738"/>
      <c r="N29" s="738"/>
    </row>
    <row r="30" spans="1:166" x14ac:dyDescent="0.25">
      <c r="A30" s="826" t="s">
        <v>373</v>
      </c>
      <c r="B30" s="827"/>
      <c r="C30" s="827"/>
      <c r="D30" s="827"/>
      <c r="E30" s="827"/>
      <c r="F30" s="827"/>
      <c r="G30" s="827"/>
      <c r="H30" s="827"/>
      <c r="I30" s="827"/>
      <c r="J30" s="827"/>
      <c r="K30" s="827"/>
      <c r="L30" s="827"/>
      <c r="M30" s="827"/>
      <c r="N30" s="828"/>
      <c r="O30" s="293"/>
      <c r="P30" s="293"/>
      <c r="Q30" s="293"/>
      <c r="R30" s="294"/>
    </row>
    <row r="31" spans="1:166" ht="35.25" customHeight="1" x14ac:dyDescent="0.25">
      <c r="A31" s="711" t="s">
        <v>273</v>
      </c>
      <c r="B31" s="712"/>
      <c r="C31" s="712"/>
      <c r="D31" s="712"/>
      <c r="E31" s="712"/>
      <c r="F31" s="712"/>
      <c r="G31" s="712"/>
      <c r="H31" s="713"/>
      <c r="I31" s="714" t="s">
        <v>367</v>
      </c>
      <c r="J31" s="715"/>
      <c r="K31" s="716" t="s">
        <v>368</v>
      </c>
      <c r="L31" s="716"/>
      <c r="M31" s="717" t="s">
        <v>274</v>
      </c>
      <c r="N31" s="717"/>
      <c r="O31" s="717">
        <v>2021</v>
      </c>
      <c r="P31" s="717"/>
      <c r="Q31" s="717">
        <v>2022</v>
      </c>
      <c r="R31" s="717"/>
    </row>
    <row r="32" spans="1:166" x14ac:dyDescent="0.25">
      <c r="A32" s="718"/>
      <c r="B32" s="719"/>
      <c r="C32" s="719"/>
      <c r="D32" s="719"/>
      <c r="E32" s="719"/>
      <c r="F32" s="719"/>
      <c r="G32" s="719"/>
      <c r="H32" s="720"/>
      <c r="I32" s="699"/>
      <c r="J32" s="699"/>
      <c r="K32" s="699"/>
      <c r="L32" s="699"/>
      <c r="M32" s="700"/>
      <c r="N32" s="700"/>
      <c r="O32" s="699"/>
      <c r="P32" s="699"/>
      <c r="Q32" s="700"/>
      <c r="R32" s="700"/>
    </row>
    <row r="33" spans="1:18" x14ac:dyDescent="0.25">
      <c r="A33" s="718"/>
      <c r="B33" s="719"/>
      <c r="C33" s="719"/>
      <c r="D33" s="719"/>
      <c r="E33" s="719"/>
      <c r="F33" s="719"/>
      <c r="G33" s="719"/>
      <c r="H33" s="720"/>
      <c r="I33" s="699"/>
      <c r="J33" s="699"/>
      <c r="K33" s="699"/>
      <c r="L33" s="699"/>
      <c r="M33" s="700"/>
      <c r="N33" s="700"/>
      <c r="O33" s="699"/>
      <c r="P33" s="699"/>
      <c r="Q33" s="699"/>
      <c r="R33" s="699"/>
    </row>
    <row r="34" spans="1:18" s="295" customFormat="1" x14ac:dyDescent="0.25">
      <c r="A34" s="718"/>
      <c r="B34" s="719"/>
      <c r="C34" s="719"/>
      <c r="D34" s="719"/>
      <c r="E34" s="719"/>
      <c r="F34" s="719"/>
      <c r="G34" s="719"/>
      <c r="H34" s="720"/>
      <c r="I34" s="699"/>
      <c r="J34" s="699"/>
      <c r="K34" s="699"/>
      <c r="L34" s="699"/>
      <c r="M34" s="700"/>
      <c r="N34" s="700"/>
      <c r="O34" s="699"/>
      <c r="P34" s="699"/>
      <c r="Q34" s="699"/>
      <c r="R34" s="699"/>
    </row>
    <row r="35" spans="1:18" ht="23.25" customHeight="1" x14ac:dyDescent="0.25">
      <c r="A35" s="711" t="s">
        <v>275</v>
      </c>
      <c r="B35" s="712"/>
      <c r="C35" s="712"/>
      <c r="D35" s="712"/>
      <c r="E35" s="712"/>
      <c r="F35" s="712"/>
      <c r="G35" s="712"/>
      <c r="H35" s="713"/>
      <c r="I35" s="714" t="s">
        <v>367</v>
      </c>
      <c r="J35" s="715"/>
      <c r="K35" s="716" t="s">
        <v>368</v>
      </c>
      <c r="L35" s="716"/>
      <c r="M35" s="717" t="s">
        <v>274</v>
      </c>
      <c r="N35" s="717"/>
      <c r="O35" s="717">
        <v>2021</v>
      </c>
      <c r="P35" s="717"/>
      <c r="Q35" s="717">
        <v>2022</v>
      </c>
      <c r="R35" s="717"/>
    </row>
    <row r="36" spans="1:18" ht="33" customHeight="1" x14ac:dyDescent="0.25">
      <c r="A36" s="718" t="s">
        <v>397</v>
      </c>
      <c r="B36" s="719"/>
      <c r="C36" s="719"/>
      <c r="D36" s="719"/>
      <c r="E36" s="719"/>
      <c r="F36" s="719"/>
      <c r="G36" s="719"/>
      <c r="H36" s="720"/>
      <c r="I36" s="829" t="s">
        <v>420</v>
      </c>
      <c r="J36" s="830"/>
      <c r="K36" s="722"/>
      <c r="L36" s="699"/>
      <c r="M36" s="700"/>
      <c r="N36" s="700"/>
      <c r="O36" s="722"/>
      <c r="P36" s="699"/>
      <c r="Q36" s="722"/>
      <c r="R36" s="699"/>
    </row>
    <row r="37" spans="1:18" ht="21.75" customHeight="1" x14ac:dyDescent="0.25">
      <c r="A37" s="718" t="s">
        <v>413</v>
      </c>
      <c r="B37" s="719"/>
      <c r="C37" s="719"/>
      <c r="D37" s="719"/>
      <c r="E37" s="719"/>
      <c r="F37" s="719"/>
      <c r="G37" s="719"/>
      <c r="H37" s="720"/>
      <c r="I37" s="829" t="s">
        <v>415</v>
      </c>
      <c r="J37" s="830"/>
      <c r="K37" s="722"/>
      <c r="L37" s="699"/>
      <c r="M37" s="700"/>
      <c r="N37" s="700"/>
      <c r="O37" s="722"/>
      <c r="P37" s="699"/>
      <c r="Q37" s="722"/>
      <c r="R37" s="699"/>
    </row>
    <row r="38" spans="1:18" ht="21.75" customHeight="1" x14ac:dyDescent="0.25">
      <c r="A38" s="718" t="s">
        <v>412</v>
      </c>
      <c r="B38" s="719"/>
      <c r="C38" s="719"/>
      <c r="D38" s="719"/>
      <c r="E38" s="719"/>
      <c r="F38" s="719"/>
      <c r="G38" s="719"/>
      <c r="H38" s="720"/>
      <c r="I38" s="829" t="s">
        <v>419</v>
      </c>
      <c r="J38" s="830"/>
      <c r="K38" s="722"/>
      <c r="L38" s="699"/>
      <c r="M38" s="700"/>
      <c r="N38" s="700"/>
      <c r="O38" s="722"/>
      <c r="P38" s="699"/>
      <c r="Q38" s="722"/>
      <c r="R38" s="699"/>
    </row>
    <row r="39" spans="1:18" x14ac:dyDescent="0.25">
      <c r="A39" s="718"/>
      <c r="B39" s="719"/>
      <c r="C39" s="719"/>
      <c r="D39" s="719"/>
      <c r="E39" s="719"/>
      <c r="F39" s="719"/>
      <c r="G39" s="719"/>
      <c r="H39" s="720"/>
      <c r="I39" s="721"/>
      <c r="J39" s="721"/>
      <c r="K39" s="699"/>
      <c r="L39" s="699"/>
      <c r="M39" s="700"/>
      <c r="N39" s="700"/>
      <c r="O39" s="721"/>
      <c r="P39" s="721"/>
      <c r="Q39" s="721"/>
      <c r="R39" s="721"/>
    </row>
    <row r="40" spans="1:18" x14ac:dyDescent="0.25">
      <c r="A40" s="718"/>
      <c r="B40" s="719"/>
      <c r="C40" s="719"/>
      <c r="D40" s="719"/>
      <c r="E40" s="719"/>
      <c r="F40" s="719"/>
      <c r="G40" s="719"/>
      <c r="H40" s="720"/>
      <c r="I40" s="699"/>
      <c r="J40" s="699"/>
      <c r="K40" s="699"/>
      <c r="L40" s="699"/>
      <c r="M40" s="700"/>
      <c r="N40" s="700"/>
      <c r="O40" s="699"/>
      <c r="P40" s="699"/>
      <c r="Q40" s="700"/>
      <c r="R40" s="700"/>
    </row>
    <row r="41" spans="1:18" ht="27" customHeight="1" x14ac:dyDescent="0.25">
      <c r="A41" s="711" t="s">
        <v>277</v>
      </c>
      <c r="B41" s="712"/>
      <c r="C41" s="712"/>
      <c r="D41" s="712"/>
      <c r="E41" s="712"/>
      <c r="F41" s="712"/>
      <c r="G41" s="712"/>
      <c r="H41" s="713"/>
      <c r="I41" s="714" t="s">
        <v>367</v>
      </c>
      <c r="J41" s="715"/>
      <c r="K41" s="716" t="s">
        <v>368</v>
      </c>
      <c r="L41" s="716"/>
      <c r="M41" s="717" t="s">
        <v>274</v>
      </c>
      <c r="N41" s="717"/>
      <c r="O41" s="717">
        <v>2021</v>
      </c>
      <c r="P41" s="717"/>
      <c r="Q41" s="717">
        <v>2022</v>
      </c>
      <c r="R41" s="717"/>
    </row>
    <row r="42" spans="1:18" x14ac:dyDescent="0.25">
      <c r="A42" s="832"/>
      <c r="B42" s="833"/>
      <c r="C42" s="833"/>
      <c r="D42" s="833"/>
      <c r="E42" s="833"/>
      <c r="F42" s="833"/>
      <c r="G42" s="833"/>
      <c r="H42" s="834"/>
      <c r="I42" s="708"/>
      <c r="J42" s="699"/>
      <c r="K42" s="699"/>
      <c r="L42" s="699"/>
      <c r="M42" s="700"/>
      <c r="N42" s="700"/>
      <c r="O42" s="699"/>
      <c r="P42" s="699"/>
      <c r="Q42" s="700"/>
      <c r="R42" s="700"/>
    </row>
    <row r="43" spans="1:18" x14ac:dyDescent="0.25">
      <c r="A43" s="705"/>
      <c r="B43" s="706"/>
      <c r="C43" s="706"/>
      <c r="D43" s="706"/>
      <c r="E43" s="706"/>
      <c r="F43" s="706"/>
      <c r="G43" s="706"/>
      <c r="H43" s="707"/>
      <c r="I43" s="699"/>
      <c r="J43" s="699"/>
      <c r="K43" s="699"/>
      <c r="L43" s="699"/>
      <c r="M43" s="700"/>
      <c r="N43" s="700"/>
      <c r="O43" s="699"/>
      <c r="P43" s="699"/>
      <c r="Q43" s="700"/>
      <c r="R43" s="700"/>
    </row>
    <row r="45" spans="1:18" x14ac:dyDescent="0.25">
      <c r="A45" s="701" t="s">
        <v>278</v>
      </c>
      <c r="B45" s="702"/>
      <c r="C45" s="702"/>
      <c r="D45" s="702"/>
      <c r="E45" s="702"/>
      <c r="F45" s="702"/>
      <c r="G45" s="702"/>
      <c r="H45" s="702"/>
      <c r="I45" s="702"/>
      <c r="J45" s="702"/>
      <c r="K45" s="702"/>
      <c r="L45" s="702"/>
      <c r="M45" s="702"/>
      <c r="N45" s="703"/>
    </row>
    <row r="46" spans="1:18" ht="48.75" customHeight="1" x14ac:dyDescent="0.25">
      <c r="A46" s="704" t="s">
        <v>279</v>
      </c>
      <c r="B46" s="704"/>
      <c r="C46" s="69" t="s">
        <v>280</v>
      </c>
      <c r="D46" s="69" t="s">
        <v>281</v>
      </c>
      <c r="E46" s="69" t="s">
        <v>282</v>
      </c>
      <c r="F46" s="69" t="s">
        <v>283</v>
      </c>
      <c r="G46" s="69" t="s">
        <v>284</v>
      </c>
      <c r="H46" s="69" t="s">
        <v>285</v>
      </c>
      <c r="I46" s="69" t="s">
        <v>286</v>
      </c>
      <c r="J46" s="69" t="s">
        <v>287</v>
      </c>
      <c r="K46" s="69" t="s">
        <v>288</v>
      </c>
      <c r="L46" s="69" t="s">
        <v>289</v>
      </c>
      <c r="M46" s="69" t="s">
        <v>290</v>
      </c>
      <c r="N46" s="69" t="s">
        <v>291</v>
      </c>
    </row>
    <row r="47" spans="1:18" ht="12" customHeight="1" x14ac:dyDescent="0.25">
      <c r="A47" s="690">
        <f>IF(A25&gt;0,A25,"")</f>
        <v>1</v>
      </c>
      <c r="B47" s="691"/>
      <c r="C47" s="296"/>
      <c r="D47" s="70"/>
      <c r="E47" s="70"/>
      <c r="F47" s="324"/>
      <c r="G47" s="324"/>
      <c r="H47" s="323"/>
      <c r="I47" s="323"/>
      <c r="J47" s="323"/>
      <c r="K47" s="325"/>
      <c r="L47" s="324"/>
      <c r="M47" s="324"/>
      <c r="N47" s="324"/>
    </row>
    <row r="48" spans="1:18" ht="12" customHeight="1" thickBot="1" x14ac:dyDescent="0.3">
      <c r="A48" s="692"/>
      <c r="B48" s="693"/>
      <c r="C48" s="73"/>
      <c r="D48" s="73"/>
      <c r="E48" s="73"/>
      <c r="F48" s="74"/>
      <c r="G48" s="74"/>
      <c r="H48" s="74"/>
      <c r="I48" s="74"/>
      <c r="J48" s="74"/>
      <c r="K48" s="75"/>
      <c r="L48" s="76"/>
      <c r="M48" s="73"/>
      <c r="N48" s="73"/>
    </row>
    <row r="49" spans="1:15" ht="12" customHeight="1" x14ac:dyDescent="0.25">
      <c r="A49" s="690">
        <f>IF(A26&gt;0,A26,"")</f>
        <v>2</v>
      </c>
      <c r="B49" s="691"/>
      <c r="C49" s="70"/>
      <c r="D49" s="70"/>
      <c r="E49" s="70"/>
      <c r="F49" s="71"/>
      <c r="G49" s="71"/>
      <c r="H49" s="71"/>
      <c r="I49" s="71"/>
      <c r="J49" s="71"/>
      <c r="K49" s="71"/>
      <c r="L49" s="324"/>
      <c r="M49" s="70"/>
      <c r="N49" s="70"/>
    </row>
    <row r="50" spans="1:15" ht="12" customHeight="1" thickBot="1" x14ac:dyDescent="0.3">
      <c r="A50" s="692"/>
      <c r="B50" s="693"/>
      <c r="C50" s="73"/>
      <c r="D50" s="73"/>
      <c r="E50" s="73"/>
      <c r="F50" s="74"/>
      <c r="G50" s="74"/>
      <c r="H50" s="74"/>
      <c r="I50" s="74"/>
      <c r="J50" s="74"/>
      <c r="K50" s="298"/>
      <c r="L50" s="74"/>
      <c r="M50" s="74"/>
      <c r="N50" s="73"/>
    </row>
    <row r="51" spans="1:15" ht="12" customHeight="1" x14ac:dyDescent="0.25">
      <c r="A51" s="690">
        <f>IF(A27&gt;0,A27,"")</f>
        <v>3</v>
      </c>
      <c r="B51" s="691"/>
      <c r="C51" s="70"/>
      <c r="D51" s="149"/>
      <c r="E51" s="70"/>
      <c r="F51" s="71"/>
      <c r="G51" s="71"/>
      <c r="H51" s="71"/>
      <c r="I51" s="71"/>
      <c r="J51" s="71"/>
      <c r="K51" s="71"/>
      <c r="L51" s="325"/>
      <c r="M51" s="324"/>
      <c r="N51" s="324"/>
    </row>
    <row r="52" spans="1:15" ht="12" customHeight="1" thickBot="1" x14ac:dyDescent="0.3">
      <c r="A52" s="692"/>
      <c r="B52" s="693"/>
      <c r="C52" s="73"/>
      <c r="D52" s="73"/>
      <c r="E52" s="73"/>
      <c r="F52" s="74"/>
      <c r="G52" s="74"/>
      <c r="H52" s="74"/>
      <c r="I52" s="74"/>
      <c r="J52" s="74"/>
      <c r="K52" s="75"/>
      <c r="L52" s="75"/>
      <c r="M52" s="75"/>
      <c r="N52" s="73"/>
    </row>
    <row r="53" spans="1:15" ht="12" customHeight="1" x14ac:dyDescent="0.25">
      <c r="A53" s="690">
        <v>4</v>
      </c>
      <c r="B53" s="691"/>
      <c r="C53" s="70"/>
      <c r="D53" s="70"/>
      <c r="E53" s="70"/>
      <c r="F53" s="71"/>
      <c r="G53" s="71"/>
      <c r="H53" s="71"/>
      <c r="I53" s="71"/>
      <c r="J53" s="71"/>
      <c r="K53" s="71"/>
      <c r="L53" s="71"/>
      <c r="M53" s="71"/>
      <c r="N53" s="70"/>
    </row>
    <row r="54" spans="1:15" ht="12" customHeight="1" thickBot="1" x14ac:dyDescent="0.3">
      <c r="A54" s="692"/>
      <c r="B54" s="693"/>
      <c r="C54" s="73"/>
      <c r="D54" s="73"/>
      <c r="E54" s="73"/>
      <c r="F54" s="74"/>
      <c r="G54" s="74"/>
      <c r="H54" s="74"/>
      <c r="I54" s="74"/>
      <c r="J54" s="74"/>
      <c r="K54" s="74"/>
      <c r="L54" s="73"/>
      <c r="M54" s="73"/>
      <c r="N54" s="76"/>
    </row>
    <row r="55" spans="1:15" ht="12" customHeight="1" x14ac:dyDescent="0.25">
      <c r="A55" s="690">
        <v>5</v>
      </c>
      <c r="B55" s="691"/>
      <c r="C55" s="70"/>
      <c r="D55" s="70"/>
      <c r="E55" s="70"/>
      <c r="F55" s="71"/>
      <c r="G55" s="71"/>
      <c r="H55" s="71"/>
      <c r="I55" s="71"/>
      <c r="J55" s="71"/>
      <c r="K55" s="71"/>
      <c r="L55" s="70"/>
      <c r="M55" s="70"/>
      <c r="N55" s="70"/>
    </row>
    <row r="56" spans="1:15" ht="12" customHeight="1" thickBot="1" x14ac:dyDescent="0.3">
      <c r="A56" s="692"/>
      <c r="B56" s="693"/>
      <c r="C56" s="73"/>
      <c r="D56" s="73"/>
      <c r="E56" s="73"/>
      <c r="F56" s="74"/>
      <c r="G56" s="74"/>
      <c r="H56" s="74"/>
      <c r="I56" s="74"/>
      <c r="J56" s="74"/>
      <c r="K56" s="74"/>
      <c r="L56" s="73"/>
      <c r="M56" s="73"/>
      <c r="N56" s="73"/>
    </row>
    <row r="57" spans="1:15" ht="12" customHeight="1" x14ac:dyDescent="0.25">
      <c r="A57" s="690">
        <v>6</v>
      </c>
      <c r="B57" s="691"/>
      <c r="C57" s="70"/>
      <c r="D57" s="70"/>
      <c r="E57" s="70"/>
      <c r="F57" s="71"/>
      <c r="G57" s="71"/>
      <c r="H57" s="71"/>
      <c r="I57" s="71"/>
      <c r="J57" s="71"/>
      <c r="K57" s="71"/>
      <c r="L57" s="70"/>
      <c r="M57" s="70"/>
      <c r="N57" s="70"/>
    </row>
    <row r="58" spans="1:15" ht="12" customHeight="1" thickBot="1" x14ac:dyDescent="0.3">
      <c r="A58" s="692"/>
      <c r="B58" s="693"/>
      <c r="C58" s="73"/>
      <c r="D58" s="73"/>
      <c r="E58" s="73"/>
      <c r="F58" s="74"/>
      <c r="G58" s="74"/>
      <c r="H58" s="74"/>
      <c r="I58" s="74"/>
      <c r="J58" s="74"/>
      <c r="K58" s="74"/>
      <c r="L58" s="73"/>
      <c r="M58" s="73"/>
      <c r="N58" s="73"/>
    </row>
    <row r="59" spans="1:15" ht="12" customHeight="1" x14ac:dyDescent="0.25">
      <c r="A59" s="690">
        <v>7</v>
      </c>
      <c r="B59" s="691"/>
      <c r="C59" s="70"/>
      <c r="D59" s="70"/>
      <c r="E59" s="70"/>
      <c r="F59" s="71"/>
      <c r="G59" s="71"/>
      <c r="H59" s="71"/>
      <c r="I59" s="71"/>
      <c r="J59" s="71"/>
      <c r="K59" s="71"/>
      <c r="L59" s="70"/>
      <c r="M59" s="70"/>
      <c r="N59" s="70"/>
    </row>
    <row r="60" spans="1:15" ht="12" customHeight="1" thickBot="1" x14ac:dyDescent="0.3">
      <c r="A60" s="692"/>
      <c r="B60" s="693"/>
      <c r="C60" s="73"/>
      <c r="D60" s="73"/>
      <c r="E60" s="73"/>
      <c r="F60" s="74"/>
      <c r="G60" s="74"/>
      <c r="H60" s="74"/>
      <c r="I60" s="74"/>
      <c r="J60" s="74"/>
      <c r="K60" s="74"/>
      <c r="L60" s="73"/>
      <c r="M60" s="73"/>
      <c r="N60" s="73"/>
    </row>
    <row r="61" spans="1:15" ht="12" customHeight="1" x14ac:dyDescent="0.25">
      <c r="A61" s="690">
        <v>8</v>
      </c>
      <c r="B61" s="691"/>
      <c r="C61" s="70"/>
      <c r="D61" s="70"/>
      <c r="E61" s="70"/>
      <c r="F61" s="71"/>
      <c r="G61" s="71"/>
      <c r="H61" s="71"/>
      <c r="I61" s="71"/>
      <c r="J61" s="71"/>
      <c r="K61" s="71"/>
      <c r="L61" s="70"/>
      <c r="M61" s="70"/>
      <c r="N61" s="299"/>
      <c r="O61" s="77"/>
    </row>
    <row r="62" spans="1:15" ht="12" customHeight="1" thickBot="1" x14ac:dyDescent="0.3">
      <c r="A62" s="692"/>
      <c r="B62" s="693"/>
      <c r="C62" s="73"/>
      <c r="D62" s="73"/>
      <c r="E62" s="73"/>
      <c r="F62" s="74"/>
      <c r="G62" s="74"/>
      <c r="H62" s="74"/>
      <c r="I62" s="74"/>
      <c r="J62" s="74"/>
      <c r="K62" s="74"/>
      <c r="L62" s="73"/>
      <c r="M62" s="73"/>
      <c r="N62" s="73"/>
    </row>
    <row r="63" spans="1:15" ht="12" customHeight="1" x14ac:dyDescent="0.25">
      <c r="A63" s="690">
        <v>9</v>
      </c>
      <c r="B63" s="691"/>
      <c r="C63" s="70"/>
      <c r="D63" s="70"/>
      <c r="E63" s="70"/>
      <c r="F63" s="71"/>
      <c r="G63" s="71"/>
      <c r="H63" s="71"/>
      <c r="I63" s="71"/>
      <c r="J63" s="71"/>
      <c r="K63" s="71"/>
      <c r="L63" s="70"/>
      <c r="M63" s="70"/>
      <c r="N63" s="70"/>
    </row>
    <row r="64" spans="1:15" ht="12" customHeight="1" thickBot="1" x14ac:dyDescent="0.3">
      <c r="A64" s="692"/>
      <c r="B64" s="693"/>
      <c r="C64" s="73"/>
      <c r="D64" s="73"/>
      <c r="E64" s="73"/>
      <c r="F64" s="74"/>
      <c r="G64" s="74"/>
      <c r="H64" s="74"/>
      <c r="I64" s="74"/>
      <c r="J64" s="74"/>
      <c r="K64" s="74"/>
      <c r="L64" s="73"/>
      <c r="M64" s="73"/>
      <c r="N64" s="73"/>
    </row>
    <row r="65" spans="1:14" ht="12" customHeight="1" x14ac:dyDescent="0.25">
      <c r="A65" s="690">
        <v>10</v>
      </c>
      <c r="B65" s="691"/>
      <c r="C65" s="70"/>
      <c r="D65" s="70"/>
      <c r="E65" s="70"/>
      <c r="F65" s="71"/>
      <c r="G65" s="71"/>
      <c r="H65" s="71"/>
      <c r="I65" s="71"/>
      <c r="J65" s="71"/>
      <c r="K65" s="71"/>
      <c r="L65" s="70"/>
      <c r="M65" s="70"/>
      <c r="N65" s="70"/>
    </row>
    <row r="66" spans="1:14" ht="10.5" customHeight="1" thickBot="1" x14ac:dyDescent="0.3">
      <c r="A66" s="692"/>
      <c r="B66" s="693"/>
      <c r="C66" s="73"/>
      <c r="D66" s="73"/>
      <c r="E66" s="73"/>
      <c r="F66" s="73"/>
      <c r="G66" s="73"/>
      <c r="H66" s="73"/>
      <c r="I66" s="73"/>
      <c r="J66" s="74"/>
      <c r="K66" s="74"/>
      <c r="L66" s="73"/>
      <c r="M66" s="73"/>
      <c r="N66" s="73"/>
    </row>
    <row r="67" spans="1:14" ht="4.5" hidden="1" customHeight="1" x14ac:dyDescent="0.25">
      <c r="A67" s="835" t="s">
        <v>374</v>
      </c>
      <c r="B67" s="836"/>
      <c r="C67" s="836"/>
      <c r="D67" s="836"/>
      <c r="E67" s="837"/>
      <c r="F67" s="838"/>
      <c r="G67" s="839"/>
      <c r="H67" s="840" t="s">
        <v>374</v>
      </c>
      <c r="I67" s="840"/>
      <c r="J67" s="840"/>
      <c r="K67" s="840"/>
      <c r="L67" s="840"/>
      <c r="M67" s="841"/>
      <c r="N67" s="841"/>
    </row>
    <row r="68" spans="1:14" hidden="1" x14ac:dyDescent="0.25">
      <c r="A68" s="842" t="s">
        <v>375</v>
      </c>
      <c r="B68" s="843"/>
      <c r="C68" s="843"/>
      <c r="D68" s="843"/>
      <c r="E68" s="844"/>
      <c r="F68" s="838"/>
      <c r="G68" s="839"/>
      <c r="H68" s="840" t="s">
        <v>375</v>
      </c>
      <c r="I68" s="840"/>
      <c r="J68" s="840"/>
      <c r="K68" s="840"/>
      <c r="L68" s="840"/>
      <c r="M68" s="841"/>
      <c r="N68" s="841"/>
    </row>
    <row r="69" spans="1:14" hidden="1" x14ac:dyDescent="0.25">
      <c r="A69" s="300"/>
      <c r="B69" s="300"/>
      <c r="C69" s="300"/>
      <c r="D69" s="300"/>
      <c r="E69" s="300"/>
      <c r="F69" s="300"/>
      <c r="G69" s="300"/>
      <c r="H69" s="300"/>
      <c r="I69" s="300"/>
      <c r="J69" s="300"/>
      <c r="K69" s="300"/>
      <c r="L69" s="300"/>
      <c r="M69" s="300"/>
      <c r="N69" s="300"/>
    </row>
    <row r="70" spans="1:14" hidden="1" x14ac:dyDescent="0.25">
      <c r="A70" s="854" t="s">
        <v>376</v>
      </c>
      <c r="B70" s="855"/>
      <c r="C70" s="855"/>
      <c r="D70" s="855"/>
      <c r="E70" s="855"/>
      <c r="F70" s="855"/>
      <c r="G70" s="856"/>
      <c r="H70" s="857" t="s">
        <v>376</v>
      </c>
      <c r="I70" s="857"/>
      <c r="J70" s="857"/>
      <c r="K70" s="857"/>
      <c r="L70" s="857"/>
      <c r="M70" s="857"/>
      <c r="N70" s="857"/>
    </row>
    <row r="71" spans="1:14" hidden="1" x14ac:dyDescent="0.25">
      <c r="A71" s="840" t="s">
        <v>377</v>
      </c>
      <c r="B71" s="840"/>
      <c r="C71" s="845"/>
      <c r="D71" s="846"/>
      <c r="E71" s="846"/>
      <c r="F71" s="846"/>
      <c r="G71" s="847"/>
      <c r="H71" s="840" t="s">
        <v>378</v>
      </c>
      <c r="I71" s="840"/>
      <c r="J71" s="845"/>
      <c r="K71" s="846"/>
      <c r="L71" s="846"/>
      <c r="M71" s="846"/>
      <c r="N71" s="847"/>
    </row>
    <row r="72" spans="1:14" hidden="1" x14ac:dyDescent="0.25">
      <c r="A72" s="840"/>
      <c r="B72" s="840"/>
      <c r="C72" s="848"/>
      <c r="D72" s="849"/>
      <c r="E72" s="849"/>
      <c r="F72" s="849"/>
      <c r="G72" s="850"/>
      <c r="H72" s="840"/>
      <c r="I72" s="840"/>
      <c r="J72" s="848"/>
      <c r="K72" s="849"/>
      <c r="L72" s="849"/>
      <c r="M72" s="849"/>
      <c r="N72" s="850"/>
    </row>
    <row r="73" spans="1:14" hidden="1" x14ac:dyDescent="0.25">
      <c r="A73" s="840"/>
      <c r="B73" s="840"/>
      <c r="C73" s="851"/>
      <c r="D73" s="852"/>
      <c r="E73" s="852"/>
      <c r="F73" s="852"/>
      <c r="G73" s="853"/>
      <c r="H73" s="840"/>
      <c r="I73" s="840"/>
      <c r="J73" s="851"/>
      <c r="K73" s="852"/>
      <c r="L73" s="852"/>
      <c r="M73" s="852"/>
      <c r="N73" s="853"/>
    </row>
    <row r="74" spans="1:14" hidden="1" x14ac:dyDescent="0.25">
      <c r="A74" s="840" t="s">
        <v>379</v>
      </c>
      <c r="B74" s="840"/>
      <c r="C74" s="845"/>
      <c r="D74" s="846"/>
      <c r="E74" s="846"/>
      <c r="F74" s="846"/>
      <c r="G74" s="847"/>
      <c r="H74" s="840" t="s">
        <v>379</v>
      </c>
      <c r="I74" s="840"/>
      <c r="J74" s="845"/>
      <c r="K74" s="846"/>
      <c r="L74" s="846"/>
      <c r="M74" s="846"/>
      <c r="N74" s="847"/>
    </row>
    <row r="75" spans="1:14" hidden="1" x14ac:dyDescent="0.25">
      <c r="A75" s="840"/>
      <c r="B75" s="840"/>
      <c r="C75" s="848"/>
      <c r="D75" s="849"/>
      <c r="E75" s="849"/>
      <c r="F75" s="849"/>
      <c r="G75" s="850"/>
      <c r="H75" s="840"/>
      <c r="I75" s="840"/>
      <c r="J75" s="848"/>
      <c r="K75" s="849"/>
      <c r="L75" s="849"/>
      <c r="M75" s="849"/>
      <c r="N75" s="850"/>
    </row>
    <row r="76" spans="1:14" hidden="1" x14ac:dyDescent="0.25">
      <c r="A76" s="840"/>
      <c r="B76" s="840"/>
      <c r="C76" s="851"/>
      <c r="D76" s="852"/>
      <c r="E76" s="852"/>
      <c r="F76" s="852"/>
      <c r="G76" s="853"/>
      <c r="H76" s="840"/>
      <c r="I76" s="840"/>
      <c r="J76" s="851"/>
      <c r="K76" s="852"/>
      <c r="L76" s="852"/>
      <c r="M76" s="852"/>
      <c r="N76" s="853"/>
    </row>
    <row r="77" spans="1:14" hidden="1" x14ac:dyDescent="0.25">
      <c r="A77" s="854" t="s">
        <v>380</v>
      </c>
      <c r="B77" s="855"/>
      <c r="C77" s="855"/>
      <c r="D77" s="855"/>
      <c r="E77" s="855"/>
      <c r="F77" s="855"/>
      <c r="G77" s="856"/>
      <c r="H77" s="857" t="s">
        <v>380</v>
      </c>
      <c r="I77" s="857"/>
      <c r="J77" s="857"/>
      <c r="K77" s="857"/>
      <c r="L77" s="857"/>
      <c r="M77" s="857"/>
      <c r="N77" s="857"/>
    </row>
    <row r="78" spans="1:14" hidden="1" x14ac:dyDescent="0.25">
      <c r="A78" s="840" t="s">
        <v>381</v>
      </c>
      <c r="B78" s="840"/>
      <c r="C78" s="845"/>
      <c r="D78" s="846"/>
      <c r="E78" s="846"/>
      <c r="F78" s="846"/>
      <c r="G78" s="847"/>
      <c r="H78" s="840" t="s">
        <v>382</v>
      </c>
      <c r="I78" s="840"/>
      <c r="J78" s="845"/>
      <c r="K78" s="846"/>
      <c r="L78" s="846"/>
      <c r="M78" s="846"/>
      <c r="N78" s="847"/>
    </row>
    <row r="79" spans="1:14" hidden="1" x14ac:dyDescent="0.25">
      <c r="A79" s="840"/>
      <c r="B79" s="840"/>
      <c r="C79" s="848"/>
      <c r="D79" s="849"/>
      <c r="E79" s="849"/>
      <c r="F79" s="849"/>
      <c r="G79" s="850"/>
      <c r="H79" s="840"/>
      <c r="I79" s="840"/>
      <c r="J79" s="848"/>
      <c r="K79" s="849"/>
      <c r="L79" s="849"/>
      <c r="M79" s="849"/>
      <c r="N79" s="850"/>
    </row>
    <row r="80" spans="1:14" hidden="1" x14ac:dyDescent="0.25">
      <c r="A80" s="840"/>
      <c r="B80" s="840"/>
      <c r="C80" s="851"/>
      <c r="D80" s="852"/>
      <c r="E80" s="852"/>
      <c r="F80" s="852"/>
      <c r="G80" s="853"/>
      <c r="H80" s="840"/>
      <c r="I80" s="840"/>
      <c r="J80" s="851"/>
      <c r="K80" s="852"/>
      <c r="L80" s="852"/>
      <c r="M80" s="852"/>
      <c r="N80" s="853"/>
    </row>
    <row r="81" spans="1:14" hidden="1" x14ac:dyDescent="0.25">
      <c r="A81" s="840" t="s">
        <v>383</v>
      </c>
      <c r="B81" s="840"/>
      <c r="C81" s="845"/>
      <c r="D81" s="846"/>
      <c r="E81" s="846"/>
      <c r="F81" s="846"/>
      <c r="G81" s="847"/>
      <c r="H81" s="840" t="s">
        <v>383</v>
      </c>
      <c r="I81" s="840"/>
      <c r="J81" s="845"/>
      <c r="K81" s="846"/>
      <c r="L81" s="846"/>
      <c r="M81" s="846"/>
      <c r="N81" s="847"/>
    </row>
    <row r="82" spans="1:14" hidden="1" x14ac:dyDescent="0.25">
      <c r="A82" s="840"/>
      <c r="B82" s="840"/>
      <c r="C82" s="848"/>
      <c r="D82" s="849"/>
      <c r="E82" s="849"/>
      <c r="F82" s="849"/>
      <c r="G82" s="850"/>
      <c r="H82" s="840"/>
      <c r="I82" s="840"/>
      <c r="J82" s="848"/>
      <c r="K82" s="849"/>
      <c r="L82" s="849"/>
      <c r="M82" s="849"/>
      <c r="N82" s="850"/>
    </row>
    <row r="83" spans="1:14" hidden="1" x14ac:dyDescent="0.25">
      <c r="A83" s="840"/>
      <c r="B83" s="840"/>
      <c r="C83" s="851"/>
      <c r="D83" s="852"/>
      <c r="E83" s="852"/>
      <c r="F83" s="852"/>
      <c r="G83" s="853"/>
      <c r="H83" s="840"/>
      <c r="I83" s="840"/>
      <c r="J83" s="851"/>
      <c r="K83" s="852"/>
      <c r="L83" s="852"/>
      <c r="M83" s="852"/>
      <c r="N83" s="853"/>
    </row>
    <row r="84" spans="1:14" x14ac:dyDescent="0.25">
      <c r="A84" s="300"/>
      <c r="B84" s="300"/>
      <c r="C84" s="300"/>
      <c r="D84" s="300"/>
      <c r="E84" s="300"/>
      <c r="F84" s="300"/>
      <c r="G84" s="300"/>
      <c r="H84" s="300"/>
      <c r="I84" s="300"/>
      <c r="J84" s="300"/>
      <c r="K84" s="300"/>
      <c r="L84" s="300"/>
      <c r="M84" s="300"/>
      <c r="N84" s="300"/>
    </row>
    <row r="85" spans="1:14" x14ac:dyDescent="0.25">
      <c r="A85" s="854" t="s">
        <v>292</v>
      </c>
      <c r="B85" s="855"/>
      <c r="C85" s="855"/>
      <c r="D85" s="855"/>
      <c r="E85" s="855"/>
      <c r="F85" s="855"/>
      <c r="G85" s="855"/>
      <c r="H85" s="855"/>
      <c r="I85" s="855"/>
      <c r="J85" s="855"/>
      <c r="K85" s="855"/>
      <c r="L85" s="855"/>
      <c r="M85" s="855"/>
      <c r="N85" s="856"/>
    </row>
    <row r="86" spans="1:14" ht="31.5" customHeight="1" x14ac:dyDescent="0.25">
      <c r="A86" s="301" t="s">
        <v>293</v>
      </c>
      <c r="B86" s="858" t="s">
        <v>294</v>
      </c>
      <c r="C86" s="859"/>
      <c r="D86" s="859"/>
      <c r="E86" s="859"/>
      <c r="F86" s="860"/>
      <c r="G86" s="861" t="s">
        <v>295</v>
      </c>
      <c r="H86" s="861"/>
      <c r="I86" s="861" t="s">
        <v>296</v>
      </c>
      <c r="J86" s="861"/>
      <c r="K86" s="861" t="s">
        <v>297</v>
      </c>
      <c r="L86" s="861"/>
      <c r="M86" s="862" t="s">
        <v>298</v>
      </c>
      <c r="N86" s="862"/>
    </row>
    <row r="87" spans="1:14" x14ac:dyDescent="0.25">
      <c r="A87" s="302" t="s">
        <v>384</v>
      </c>
      <c r="B87" s="863" t="s">
        <v>385</v>
      </c>
      <c r="C87" s="864"/>
      <c r="D87" s="864"/>
      <c r="E87" s="864"/>
      <c r="F87" s="839"/>
      <c r="G87" s="865"/>
      <c r="H87" s="866"/>
      <c r="I87" s="867"/>
      <c r="J87" s="867"/>
      <c r="K87" s="868"/>
      <c r="L87" s="867"/>
      <c r="M87" s="869"/>
      <c r="N87" s="869"/>
    </row>
    <row r="88" spans="1:14" x14ac:dyDescent="0.25">
      <c r="A88" s="302"/>
      <c r="B88" s="863"/>
      <c r="C88" s="864"/>
      <c r="D88" s="864"/>
      <c r="E88" s="864"/>
      <c r="F88" s="839"/>
      <c r="G88" s="865"/>
      <c r="H88" s="866"/>
      <c r="I88" s="867"/>
      <c r="J88" s="867"/>
      <c r="K88" s="868"/>
      <c r="L88" s="867"/>
      <c r="M88" s="869"/>
      <c r="N88" s="869"/>
    </row>
    <row r="89" spans="1:14" x14ac:dyDescent="0.25">
      <c r="A89" s="302"/>
      <c r="B89" s="863"/>
      <c r="C89" s="864"/>
      <c r="D89" s="864"/>
      <c r="E89" s="864"/>
      <c r="F89" s="839"/>
      <c r="G89" s="865"/>
      <c r="H89" s="866"/>
      <c r="I89" s="867"/>
      <c r="J89" s="867"/>
      <c r="K89" s="867"/>
      <c r="L89" s="867"/>
      <c r="M89" s="869"/>
      <c r="N89" s="869"/>
    </row>
    <row r="90" spans="1:14" x14ac:dyDescent="0.25">
      <c r="A90" s="303"/>
      <c r="B90" s="838"/>
      <c r="C90" s="864"/>
      <c r="D90" s="864"/>
      <c r="E90" s="864"/>
      <c r="F90" s="839"/>
      <c r="G90" s="865"/>
      <c r="H90" s="866"/>
      <c r="I90" s="867"/>
      <c r="J90" s="867"/>
      <c r="K90" s="867"/>
      <c r="L90" s="867"/>
      <c r="M90" s="869"/>
      <c r="N90" s="869"/>
    </row>
    <row r="91" spans="1:14" x14ac:dyDescent="0.25">
      <c r="A91" s="303"/>
      <c r="B91" s="838"/>
      <c r="C91" s="864"/>
      <c r="D91" s="864"/>
      <c r="E91" s="864"/>
      <c r="F91" s="839"/>
      <c r="G91" s="865"/>
      <c r="H91" s="866"/>
      <c r="I91" s="867"/>
      <c r="J91" s="867"/>
      <c r="K91" s="867"/>
      <c r="L91" s="867"/>
      <c r="M91" s="869"/>
      <c r="N91" s="869"/>
    </row>
    <row r="92" spans="1:14" x14ac:dyDescent="0.25">
      <c r="A92" s="303"/>
      <c r="B92" s="838"/>
      <c r="C92" s="864"/>
      <c r="D92" s="864"/>
      <c r="E92" s="864"/>
      <c r="F92" s="839"/>
      <c r="G92" s="865"/>
      <c r="H92" s="866"/>
      <c r="I92" s="867"/>
      <c r="J92" s="867"/>
      <c r="K92" s="867"/>
      <c r="L92" s="867"/>
      <c r="M92" s="869"/>
      <c r="N92" s="869"/>
    </row>
    <row r="93" spans="1:14" x14ac:dyDescent="0.25">
      <c r="A93" s="303"/>
      <c r="B93" s="838"/>
      <c r="C93" s="864"/>
      <c r="D93" s="864"/>
      <c r="E93" s="864"/>
      <c r="F93" s="839"/>
      <c r="G93" s="865"/>
      <c r="H93" s="866"/>
      <c r="I93" s="867"/>
      <c r="J93" s="867"/>
      <c r="K93" s="867"/>
      <c r="L93" s="867"/>
      <c r="M93" s="869"/>
      <c r="N93" s="869"/>
    </row>
    <row r="94" spans="1:14" x14ac:dyDescent="0.25">
      <c r="A94" s="304">
        <f>COUNTA(B87:F93)</f>
        <v>1</v>
      </c>
      <c r="B94" s="870" t="s">
        <v>299</v>
      </c>
      <c r="C94" s="870"/>
      <c r="D94" s="870"/>
      <c r="E94" s="870"/>
      <c r="F94" s="870"/>
      <c r="G94" s="870"/>
      <c r="H94" s="870"/>
      <c r="I94" s="870"/>
      <c r="J94" s="870"/>
      <c r="K94" s="870"/>
      <c r="L94" s="871"/>
      <c r="M94" s="872"/>
      <c r="N94" s="872"/>
    </row>
    <row r="95" spans="1:14" x14ac:dyDescent="0.25">
      <c r="A95" s="300"/>
      <c r="B95" s="300"/>
      <c r="C95" s="300"/>
      <c r="D95" s="300"/>
      <c r="E95" s="300"/>
      <c r="F95" s="300"/>
      <c r="G95" s="300"/>
      <c r="H95" s="300"/>
      <c r="I95" s="300"/>
      <c r="J95" s="300"/>
      <c r="K95" s="300"/>
      <c r="L95" s="300"/>
      <c r="M95" s="300"/>
      <c r="N95" s="300"/>
    </row>
    <row r="96" spans="1:14" x14ac:dyDescent="0.25">
      <c r="A96" s="854" t="s">
        <v>300</v>
      </c>
      <c r="B96" s="855"/>
      <c r="C96" s="855"/>
      <c r="D96" s="855"/>
      <c r="E96" s="855"/>
      <c r="F96" s="855"/>
      <c r="G96" s="855"/>
      <c r="H96" s="855"/>
      <c r="I96" s="855"/>
      <c r="J96" s="855"/>
      <c r="K96" s="855"/>
      <c r="L96" s="855"/>
      <c r="M96" s="855"/>
      <c r="N96" s="856"/>
    </row>
    <row r="97" spans="1:16" x14ac:dyDescent="0.25">
      <c r="A97" s="842" t="s">
        <v>301</v>
      </c>
      <c r="B97" s="843"/>
      <c r="C97" s="843"/>
      <c r="D97" s="844"/>
      <c r="E97" s="842" t="s">
        <v>100</v>
      </c>
      <c r="F97" s="843"/>
      <c r="G97" s="843"/>
      <c r="H97" s="843"/>
      <c r="I97" s="843"/>
      <c r="J97" s="843"/>
      <c r="K97" s="843"/>
      <c r="L97" s="843"/>
      <c r="M97" s="873" t="s">
        <v>302</v>
      </c>
      <c r="N97" s="875"/>
    </row>
    <row r="98" spans="1:16" x14ac:dyDescent="0.25">
      <c r="A98" s="876"/>
      <c r="B98" s="877"/>
      <c r="C98" s="877"/>
      <c r="D98" s="878"/>
      <c r="E98" s="876"/>
      <c r="F98" s="877"/>
      <c r="G98" s="877"/>
      <c r="H98" s="877"/>
      <c r="I98" s="877"/>
      <c r="J98" s="877"/>
      <c r="K98" s="877"/>
      <c r="L98" s="877"/>
      <c r="M98" s="882"/>
      <c r="N98" s="883"/>
    </row>
    <row r="99" spans="1:16" x14ac:dyDescent="0.25">
      <c r="A99" s="879"/>
      <c r="B99" s="880"/>
      <c r="C99" s="880"/>
      <c r="D99" s="881"/>
      <c r="E99" s="879"/>
      <c r="F99" s="880"/>
      <c r="G99" s="880"/>
      <c r="H99" s="880"/>
      <c r="I99" s="880"/>
      <c r="J99" s="880"/>
      <c r="K99" s="880"/>
      <c r="L99" s="880"/>
      <c r="M99" s="884"/>
      <c r="N99" s="885"/>
      <c r="O99" s="82"/>
      <c r="P99" s="83"/>
    </row>
    <row r="100" spans="1:16" x14ac:dyDescent="0.25">
      <c r="A100" s="876"/>
      <c r="B100" s="877"/>
      <c r="C100" s="877"/>
      <c r="D100" s="878"/>
      <c r="E100" s="876"/>
      <c r="F100" s="877"/>
      <c r="G100" s="877"/>
      <c r="H100" s="877"/>
      <c r="I100" s="877"/>
      <c r="J100" s="877"/>
      <c r="K100" s="877"/>
      <c r="L100" s="877"/>
      <c r="M100" s="882"/>
      <c r="N100" s="883"/>
    </row>
    <row r="101" spans="1:16" x14ac:dyDescent="0.25">
      <c r="A101" s="879"/>
      <c r="B101" s="880"/>
      <c r="C101" s="880"/>
      <c r="D101" s="881"/>
      <c r="E101" s="879"/>
      <c r="F101" s="880"/>
      <c r="G101" s="880"/>
      <c r="H101" s="880"/>
      <c r="I101" s="880"/>
      <c r="J101" s="880"/>
      <c r="K101" s="880"/>
      <c r="L101" s="880"/>
      <c r="M101" s="884"/>
      <c r="N101" s="885"/>
    </row>
    <row r="102" spans="1:16" x14ac:dyDescent="0.25">
      <c r="A102" s="876"/>
      <c r="B102" s="877"/>
      <c r="C102" s="877"/>
      <c r="D102" s="878"/>
      <c r="E102" s="876"/>
      <c r="F102" s="877"/>
      <c r="G102" s="877"/>
      <c r="H102" s="877"/>
      <c r="I102" s="877"/>
      <c r="J102" s="877"/>
      <c r="K102" s="877"/>
      <c r="L102" s="877"/>
      <c r="M102" s="882"/>
      <c r="N102" s="883"/>
    </row>
    <row r="103" spans="1:16" x14ac:dyDescent="0.25">
      <c r="A103" s="879"/>
      <c r="B103" s="880"/>
      <c r="C103" s="880"/>
      <c r="D103" s="881"/>
      <c r="E103" s="879"/>
      <c r="F103" s="880"/>
      <c r="G103" s="880"/>
      <c r="H103" s="880"/>
      <c r="I103" s="880"/>
      <c r="J103" s="880"/>
      <c r="K103" s="880"/>
      <c r="L103" s="880"/>
      <c r="M103" s="884"/>
      <c r="N103" s="885"/>
    </row>
    <row r="104" spans="1:16" x14ac:dyDescent="0.25">
      <c r="A104" s="873" t="s">
        <v>303</v>
      </c>
      <c r="B104" s="874"/>
      <c r="C104" s="874"/>
      <c r="D104" s="874"/>
      <c r="E104" s="874"/>
      <c r="F104" s="874"/>
      <c r="G104" s="874"/>
      <c r="H104" s="874"/>
      <c r="I104" s="874"/>
      <c r="J104" s="874"/>
      <c r="K104" s="874"/>
      <c r="L104" s="875"/>
      <c r="M104" s="872"/>
      <c r="N104" s="872"/>
    </row>
    <row r="65322" spans="251:255" x14ac:dyDescent="0.25">
      <c r="IQ65322" s="63" t="s">
        <v>304</v>
      </c>
      <c r="IR65322" s="63" t="s">
        <v>305</v>
      </c>
      <c r="IS65322" s="63" t="s">
        <v>306</v>
      </c>
      <c r="IT65322" s="63" t="s">
        <v>307</v>
      </c>
      <c r="IU65322" s="63" t="s">
        <v>308</v>
      </c>
    </row>
    <row r="65323" spans="251:255" x14ac:dyDescent="0.25">
      <c r="IQ65323" s="63" t="e">
        <f>#REF!&amp;$C$9</f>
        <v>#REF!</v>
      </c>
      <c r="IR65323" s="63" t="e">
        <f>#REF!</f>
        <v>#REF!</v>
      </c>
      <c r="IS65323" s="63" t="e">
        <f>$B$25&amp;" - "&amp;$B$26&amp;" - "&amp;$B$29&amp;" - "&amp;$I$29&amp;" - "&amp;#REF!&amp;" - "&amp;#REF!&amp;" - "&amp;#REF!&amp;" - "&amp;#REF!</f>
        <v>#REF!</v>
      </c>
      <c r="IT65323" s="6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323" s="63" t="e">
        <f>#REF!</f>
        <v>#REF!</v>
      </c>
    </row>
  </sheetData>
  <mergeCells count="212">
    <mergeCell ref="A104:L104"/>
    <mergeCell ref="M104:N104"/>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A85:N85"/>
    <mergeCell ref="B86:F86"/>
    <mergeCell ref="G86:H86"/>
    <mergeCell ref="I86:J86"/>
    <mergeCell ref="K86:L86"/>
    <mergeCell ref="M86:N86"/>
    <mergeCell ref="A78:B80"/>
    <mergeCell ref="C78:G80"/>
    <mergeCell ref="H78:I80"/>
    <mergeCell ref="J78:N80"/>
    <mergeCell ref="A81:B83"/>
    <mergeCell ref="C81:G83"/>
    <mergeCell ref="H81:I83"/>
    <mergeCell ref="J81:N83"/>
    <mergeCell ref="A74:B76"/>
    <mergeCell ref="C74:G76"/>
    <mergeCell ref="H74:I76"/>
    <mergeCell ref="J74:N76"/>
    <mergeCell ref="A77:G77"/>
    <mergeCell ref="H77:N77"/>
    <mergeCell ref="A70:G70"/>
    <mergeCell ref="H70:N70"/>
    <mergeCell ref="A71:B73"/>
    <mergeCell ref="C71:G73"/>
    <mergeCell ref="H71:I73"/>
    <mergeCell ref="J71:N73"/>
    <mergeCell ref="A67:E67"/>
    <mergeCell ref="F67:G67"/>
    <mergeCell ref="H67:L67"/>
    <mergeCell ref="M67:N67"/>
    <mergeCell ref="A68:E68"/>
    <mergeCell ref="F68:G68"/>
    <mergeCell ref="H68:L68"/>
    <mergeCell ref="M68:N68"/>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61:N61 C55:M55 C59:N59 C57:N57 C63:N63 C65:N65 C47:N47">
    <cfRule type="cellIs" dxfId="7" priority="3" stopIfTrue="1" operator="equal">
      <formula>"x"</formula>
    </cfRule>
  </conditionalFormatting>
  <conditionalFormatting sqref="C48:N48 C50:N50 C52:N52 C54:N54 C62:N62 C56:M56 C60:N60 C58:N58 C64:N64 C66:N66">
    <cfRule type="cellIs" dxfId="6" priority="4" stopIfTrue="1" operator="equal">
      <formula>"x"</formula>
    </cfRule>
  </conditionalFormatting>
  <conditionalFormatting sqref="N55">
    <cfRule type="cellIs" dxfId="5" priority="1" stopIfTrue="1" operator="equal">
      <formula>"x"</formula>
    </cfRule>
  </conditionalFormatting>
  <conditionalFormatting sqref="N56">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IY47:JJ66 SU47:TF66 ACQ47:ADB66 AMM47:AMX66 AWI47:AWT66 BGE47:BGP66 BQA47:BQL66 BZW47:CAH66 CJS47:CKD66 CTO47:CTZ66 DDK47:DDV66 DNG47:DNR66 DXC47:DXN66 EGY47:EHJ66 EQU47:ERF66 FAQ47:FBB66 FKM47:FKX66 FUI47:FUT66 GEE47:GEP66 GOA47:GOL66 GXW47:GYH66 HHS47:HID66 HRO47:HRZ66 IBK47:IBV66 ILG47:ILR66 IVC47:IVN66 JEY47:JFJ66 JOU47:JPF66 JYQ47:JZB66 KIM47:KIX66 KSI47:KST66 LCE47:LCP66 LMA47:LML66 LVW47:LWH66 MFS47:MGD66 MPO47:MPZ66 MZK47:MZV66 NJG47:NJR66 NTC47:NTN66 OCY47:ODJ66 OMU47:ONF66 OWQ47:OXB66 PGM47:PGX66 PQI47:PQT66 QAE47:QAP66 QKA47:QKL66 QTW47:QUH66 RDS47:RED66 RNO47:RNZ66 RXK47:RXV66 SHG47:SHR66 SRC47:SRN66 TAY47:TBJ66 TKU47:TLF66 TUQ47:TVB66 UEM47:UEX66 UOI47:UOT66 UYE47:UYP66 VIA47:VIL66 VRW47:VSH66 WBS47:WCD66 WLO47:WLZ66 WVK47:WVV66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WVK983087:WVV983106"/>
  </dataValidations>
  <printOptions horizontalCentered="1"/>
  <pageMargins left="0.23622047244094491" right="0.15748031496062992" top="0.55118110236220474" bottom="0.59055118110236227" header="0.23622047244094491" footer="0.23622047244094491"/>
  <pageSetup paperSize="9" scale="82" orientation="portrait" r:id="rId1"/>
  <headerFooter alignWithMargins="0">
    <oddHeader xml:space="preserve">&amp;LCOMUNE DI VALCHIUSA&amp;ROBIETTIVO DI PERFORMANCE ANNO:2019  </oddHeader>
  </headerFooter>
  <rowBreaks count="1" manualBreakCount="1">
    <brk id="43" max="1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U65323"/>
  <sheetViews>
    <sheetView zoomScaleNormal="100" workbookViewId="0">
      <selection activeCell="I38" sqref="I38:J38"/>
    </sheetView>
  </sheetViews>
  <sheetFormatPr defaultRowHeight="12.75" x14ac:dyDescent="0.25"/>
  <cols>
    <col min="1" max="1" width="7.140625" style="62" customWidth="1"/>
    <col min="2" max="2" width="12" style="62" customWidth="1"/>
    <col min="3" max="3" width="6.28515625" style="62" customWidth="1"/>
    <col min="4" max="7" width="6.5703125" style="62" customWidth="1"/>
    <col min="8" max="8" width="5.42578125" style="62" customWidth="1"/>
    <col min="9" max="9" width="6.5703125" style="62" customWidth="1"/>
    <col min="10" max="10" width="6.85546875" style="62" customWidth="1"/>
    <col min="11" max="11" width="6.5703125" style="62" customWidth="1"/>
    <col min="12" max="12" width="7" style="62" customWidth="1"/>
    <col min="13" max="13" width="6.5703125" style="62" customWidth="1"/>
    <col min="14" max="14" width="5.5703125" style="62" customWidth="1"/>
    <col min="15" max="15" width="7.5703125" style="62" customWidth="1"/>
    <col min="16" max="16" width="4.5703125" style="62" customWidth="1"/>
    <col min="17" max="17" width="6.7109375" style="62" customWidth="1"/>
    <col min="18" max="18" width="6.42578125" style="62" customWidth="1"/>
    <col min="19" max="244" width="9.140625" style="62"/>
    <col min="245" max="245" width="14.140625" style="62" bestFit="1" customWidth="1"/>
    <col min="246" max="256" width="9.140625" style="62"/>
    <col min="257" max="257" width="7.140625" style="62" customWidth="1"/>
    <col min="258" max="258" width="12" style="62" customWidth="1"/>
    <col min="259" max="259" width="6.28515625" style="62" customWidth="1"/>
    <col min="260" max="263" width="6.5703125" style="62" customWidth="1"/>
    <col min="264" max="264" width="5.42578125" style="62" customWidth="1"/>
    <col min="265" max="265" width="6.5703125" style="62" customWidth="1"/>
    <col min="266" max="266" width="6.85546875" style="62" customWidth="1"/>
    <col min="267" max="267" width="6.5703125" style="62" customWidth="1"/>
    <col min="268" max="268" width="7" style="62" customWidth="1"/>
    <col min="269" max="269" width="6.5703125" style="62" customWidth="1"/>
    <col min="270" max="270" width="5.5703125" style="62" customWidth="1"/>
    <col min="271" max="271" width="7.5703125" style="62" customWidth="1"/>
    <col min="272" max="272" width="4.5703125" style="62" customWidth="1"/>
    <col min="273" max="273" width="6.7109375" style="62" customWidth="1"/>
    <col min="274" max="274" width="6.42578125" style="62" customWidth="1"/>
    <col min="275" max="500" width="9.140625" style="62"/>
    <col min="501" max="501" width="14.140625" style="62" bestFit="1" customWidth="1"/>
    <col min="502" max="512" width="9.140625" style="62"/>
    <col min="513" max="513" width="7.140625" style="62" customWidth="1"/>
    <col min="514" max="514" width="12" style="62" customWidth="1"/>
    <col min="515" max="515" width="6.28515625" style="62" customWidth="1"/>
    <col min="516" max="519" width="6.5703125" style="62" customWidth="1"/>
    <col min="520" max="520" width="5.42578125" style="62" customWidth="1"/>
    <col min="521" max="521" width="6.5703125" style="62" customWidth="1"/>
    <col min="522" max="522" width="6.85546875" style="62" customWidth="1"/>
    <col min="523" max="523" width="6.5703125" style="62" customWidth="1"/>
    <col min="524" max="524" width="7" style="62" customWidth="1"/>
    <col min="525" max="525" width="6.5703125" style="62" customWidth="1"/>
    <col min="526" max="526" width="5.5703125" style="62" customWidth="1"/>
    <col min="527" max="527" width="7.5703125" style="62" customWidth="1"/>
    <col min="528" max="528" width="4.5703125" style="62" customWidth="1"/>
    <col min="529" max="529" width="6.7109375" style="62" customWidth="1"/>
    <col min="530" max="530" width="6.42578125" style="62" customWidth="1"/>
    <col min="531" max="756" width="9.140625" style="62"/>
    <col min="757" max="757" width="14.140625" style="62" bestFit="1" customWidth="1"/>
    <col min="758" max="768" width="9.140625" style="62"/>
    <col min="769" max="769" width="7.140625" style="62" customWidth="1"/>
    <col min="770" max="770" width="12" style="62" customWidth="1"/>
    <col min="771" max="771" width="6.28515625" style="62" customWidth="1"/>
    <col min="772" max="775" width="6.5703125" style="62" customWidth="1"/>
    <col min="776" max="776" width="5.42578125" style="62" customWidth="1"/>
    <col min="777" max="777" width="6.5703125" style="62" customWidth="1"/>
    <col min="778" max="778" width="6.85546875" style="62" customWidth="1"/>
    <col min="779" max="779" width="6.5703125" style="62" customWidth="1"/>
    <col min="780" max="780" width="7" style="62" customWidth="1"/>
    <col min="781" max="781" width="6.5703125" style="62" customWidth="1"/>
    <col min="782" max="782" width="5.5703125" style="62" customWidth="1"/>
    <col min="783" max="783" width="7.5703125" style="62" customWidth="1"/>
    <col min="784" max="784" width="4.5703125" style="62" customWidth="1"/>
    <col min="785" max="785" width="6.7109375" style="62" customWidth="1"/>
    <col min="786" max="786" width="6.42578125" style="62" customWidth="1"/>
    <col min="787" max="1012" width="9.140625" style="62"/>
    <col min="1013" max="1013" width="14.140625" style="62" bestFit="1" customWidth="1"/>
    <col min="1014" max="1024" width="9.140625" style="62"/>
    <col min="1025" max="1025" width="7.140625" style="62" customWidth="1"/>
    <col min="1026" max="1026" width="12" style="62" customWidth="1"/>
    <col min="1027" max="1027" width="6.28515625" style="62" customWidth="1"/>
    <col min="1028" max="1031" width="6.5703125" style="62" customWidth="1"/>
    <col min="1032" max="1032" width="5.42578125" style="62" customWidth="1"/>
    <col min="1033" max="1033" width="6.5703125" style="62" customWidth="1"/>
    <col min="1034" max="1034" width="6.85546875" style="62" customWidth="1"/>
    <col min="1035" max="1035" width="6.5703125" style="62" customWidth="1"/>
    <col min="1036" max="1036" width="7" style="62" customWidth="1"/>
    <col min="1037" max="1037" width="6.5703125" style="62" customWidth="1"/>
    <col min="1038" max="1038" width="5.5703125" style="62" customWidth="1"/>
    <col min="1039" max="1039" width="7.5703125" style="62" customWidth="1"/>
    <col min="1040" max="1040" width="4.5703125" style="62" customWidth="1"/>
    <col min="1041" max="1041" width="6.7109375" style="62" customWidth="1"/>
    <col min="1042" max="1042" width="6.42578125" style="62" customWidth="1"/>
    <col min="1043" max="1268" width="9.140625" style="62"/>
    <col min="1269" max="1269" width="14.140625" style="62" bestFit="1" customWidth="1"/>
    <col min="1270" max="1280" width="9.140625" style="62"/>
    <col min="1281" max="1281" width="7.140625" style="62" customWidth="1"/>
    <col min="1282" max="1282" width="12" style="62" customWidth="1"/>
    <col min="1283" max="1283" width="6.28515625" style="62" customWidth="1"/>
    <col min="1284" max="1287" width="6.5703125" style="62" customWidth="1"/>
    <col min="1288" max="1288" width="5.42578125" style="62" customWidth="1"/>
    <col min="1289" max="1289" width="6.5703125" style="62" customWidth="1"/>
    <col min="1290" max="1290" width="6.85546875" style="62" customWidth="1"/>
    <col min="1291" max="1291" width="6.5703125" style="62" customWidth="1"/>
    <col min="1292" max="1292" width="7" style="62" customWidth="1"/>
    <col min="1293" max="1293" width="6.5703125" style="62" customWidth="1"/>
    <col min="1294" max="1294" width="5.5703125" style="62" customWidth="1"/>
    <col min="1295" max="1295" width="7.5703125" style="62" customWidth="1"/>
    <col min="1296" max="1296" width="4.5703125" style="62" customWidth="1"/>
    <col min="1297" max="1297" width="6.7109375" style="62" customWidth="1"/>
    <col min="1298" max="1298" width="6.42578125" style="62" customWidth="1"/>
    <col min="1299" max="1524" width="9.140625" style="62"/>
    <col min="1525" max="1525" width="14.140625" style="62" bestFit="1" customWidth="1"/>
    <col min="1526" max="1536" width="9.140625" style="62"/>
    <col min="1537" max="1537" width="7.140625" style="62" customWidth="1"/>
    <col min="1538" max="1538" width="12" style="62" customWidth="1"/>
    <col min="1539" max="1539" width="6.28515625" style="62" customWidth="1"/>
    <col min="1540" max="1543" width="6.5703125" style="62" customWidth="1"/>
    <col min="1544" max="1544" width="5.42578125" style="62" customWidth="1"/>
    <col min="1545" max="1545" width="6.5703125" style="62" customWidth="1"/>
    <col min="1546" max="1546" width="6.85546875" style="62" customWidth="1"/>
    <col min="1547" max="1547" width="6.5703125" style="62" customWidth="1"/>
    <col min="1548" max="1548" width="7" style="62" customWidth="1"/>
    <col min="1549" max="1549" width="6.5703125" style="62" customWidth="1"/>
    <col min="1550" max="1550" width="5.5703125" style="62" customWidth="1"/>
    <col min="1551" max="1551" width="7.5703125" style="62" customWidth="1"/>
    <col min="1552" max="1552" width="4.5703125" style="62" customWidth="1"/>
    <col min="1553" max="1553" width="6.7109375" style="62" customWidth="1"/>
    <col min="1554" max="1554" width="6.42578125" style="62" customWidth="1"/>
    <col min="1555" max="1780" width="9.140625" style="62"/>
    <col min="1781" max="1781" width="14.140625" style="62" bestFit="1" customWidth="1"/>
    <col min="1782" max="1792" width="9.140625" style="62"/>
    <col min="1793" max="1793" width="7.140625" style="62" customWidth="1"/>
    <col min="1794" max="1794" width="12" style="62" customWidth="1"/>
    <col min="1795" max="1795" width="6.28515625" style="62" customWidth="1"/>
    <col min="1796" max="1799" width="6.5703125" style="62" customWidth="1"/>
    <col min="1800" max="1800" width="5.42578125" style="62" customWidth="1"/>
    <col min="1801" max="1801" width="6.5703125" style="62" customWidth="1"/>
    <col min="1802" max="1802" width="6.85546875" style="62" customWidth="1"/>
    <col min="1803" max="1803" width="6.5703125" style="62" customWidth="1"/>
    <col min="1804" max="1804" width="7" style="62" customWidth="1"/>
    <col min="1805" max="1805" width="6.5703125" style="62" customWidth="1"/>
    <col min="1806" max="1806" width="5.5703125" style="62" customWidth="1"/>
    <col min="1807" max="1807" width="7.5703125" style="62" customWidth="1"/>
    <col min="1808" max="1808" width="4.5703125" style="62" customWidth="1"/>
    <col min="1809" max="1809" width="6.7109375" style="62" customWidth="1"/>
    <col min="1810" max="1810" width="6.42578125" style="62" customWidth="1"/>
    <col min="1811" max="2036" width="9.140625" style="62"/>
    <col min="2037" max="2037" width="14.140625" style="62" bestFit="1" customWidth="1"/>
    <col min="2038" max="2048" width="9.140625" style="62"/>
    <col min="2049" max="2049" width="7.140625" style="62" customWidth="1"/>
    <col min="2050" max="2050" width="12" style="62" customWidth="1"/>
    <col min="2051" max="2051" width="6.28515625" style="62" customWidth="1"/>
    <col min="2052" max="2055" width="6.5703125" style="62" customWidth="1"/>
    <col min="2056" max="2056" width="5.42578125" style="62" customWidth="1"/>
    <col min="2057" max="2057" width="6.5703125" style="62" customWidth="1"/>
    <col min="2058" max="2058" width="6.85546875" style="62" customWidth="1"/>
    <col min="2059" max="2059" width="6.5703125" style="62" customWidth="1"/>
    <col min="2060" max="2060" width="7" style="62" customWidth="1"/>
    <col min="2061" max="2061" width="6.5703125" style="62" customWidth="1"/>
    <col min="2062" max="2062" width="5.5703125" style="62" customWidth="1"/>
    <col min="2063" max="2063" width="7.5703125" style="62" customWidth="1"/>
    <col min="2064" max="2064" width="4.5703125" style="62" customWidth="1"/>
    <col min="2065" max="2065" width="6.7109375" style="62" customWidth="1"/>
    <col min="2066" max="2066" width="6.42578125" style="62" customWidth="1"/>
    <col min="2067" max="2292" width="9.140625" style="62"/>
    <col min="2293" max="2293" width="14.140625" style="62" bestFit="1" customWidth="1"/>
    <col min="2294" max="2304" width="9.140625" style="62"/>
    <col min="2305" max="2305" width="7.140625" style="62" customWidth="1"/>
    <col min="2306" max="2306" width="12" style="62" customWidth="1"/>
    <col min="2307" max="2307" width="6.28515625" style="62" customWidth="1"/>
    <col min="2308" max="2311" width="6.5703125" style="62" customWidth="1"/>
    <col min="2312" max="2312" width="5.42578125" style="62" customWidth="1"/>
    <col min="2313" max="2313" width="6.5703125" style="62" customWidth="1"/>
    <col min="2314" max="2314" width="6.85546875" style="62" customWidth="1"/>
    <col min="2315" max="2315" width="6.5703125" style="62" customWidth="1"/>
    <col min="2316" max="2316" width="7" style="62" customWidth="1"/>
    <col min="2317" max="2317" width="6.5703125" style="62" customWidth="1"/>
    <col min="2318" max="2318" width="5.5703125" style="62" customWidth="1"/>
    <col min="2319" max="2319" width="7.5703125" style="62" customWidth="1"/>
    <col min="2320" max="2320" width="4.5703125" style="62" customWidth="1"/>
    <col min="2321" max="2321" width="6.7109375" style="62" customWidth="1"/>
    <col min="2322" max="2322" width="6.42578125" style="62" customWidth="1"/>
    <col min="2323" max="2548" width="9.140625" style="62"/>
    <col min="2549" max="2549" width="14.140625" style="62" bestFit="1" customWidth="1"/>
    <col min="2550" max="2560" width="9.140625" style="62"/>
    <col min="2561" max="2561" width="7.140625" style="62" customWidth="1"/>
    <col min="2562" max="2562" width="12" style="62" customWidth="1"/>
    <col min="2563" max="2563" width="6.28515625" style="62" customWidth="1"/>
    <col min="2564" max="2567" width="6.5703125" style="62" customWidth="1"/>
    <col min="2568" max="2568" width="5.42578125" style="62" customWidth="1"/>
    <col min="2569" max="2569" width="6.5703125" style="62" customWidth="1"/>
    <col min="2570" max="2570" width="6.85546875" style="62" customWidth="1"/>
    <col min="2571" max="2571" width="6.5703125" style="62" customWidth="1"/>
    <col min="2572" max="2572" width="7" style="62" customWidth="1"/>
    <col min="2573" max="2573" width="6.5703125" style="62" customWidth="1"/>
    <col min="2574" max="2574" width="5.5703125" style="62" customWidth="1"/>
    <col min="2575" max="2575" width="7.5703125" style="62" customWidth="1"/>
    <col min="2576" max="2576" width="4.5703125" style="62" customWidth="1"/>
    <col min="2577" max="2577" width="6.7109375" style="62" customWidth="1"/>
    <col min="2578" max="2578" width="6.42578125" style="62" customWidth="1"/>
    <col min="2579" max="2804" width="9.140625" style="62"/>
    <col min="2805" max="2805" width="14.140625" style="62" bestFit="1" customWidth="1"/>
    <col min="2806" max="2816" width="9.140625" style="62"/>
    <col min="2817" max="2817" width="7.140625" style="62" customWidth="1"/>
    <col min="2818" max="2818" width="12" style="62" customWidth="1"/>
    <col min="2819" max="2819" width="6.28515625" style="62" customWidth="1"/>
    <col min="2820" max="2823" width="6.5703125" style="62" customWidth="1"/>
    <col min="2824" max="2824" width="5.42578125" style="62" customWidth="1"/>
    <col min="2825" max="2825" width="6.5703125" style="62" customWidth="1"/>
    <col min="2826" max="2826" width="6.85546875" style="62" customWidth="1"/>
    <col min="2827" max="2827" width="6.5703125" style="62" customWidth="1"/>
    <col min="2828" max="2828" width="7" style="62" customWidth="1"/>
    <col min="2829" max="2829" width="6.5703125" style="62" customWidth="1"/>
    <col min="2830" max="2830" width="5.5703125" style="62" customWidth="1"/>
    <col min="2831" max="2831" width="7.5703125" style="62" customWidth="1"/>
    <col min="2832" max="2832" width="4.5703125" style="62" customWidth="1"/>
    <col min="2833" max="2833" width="6.7109375" style="62" customWidth="1"/>
    <col min="2834" max="2834" width="6.42578125" style="62" customWidth="1"/>
    <col min="2835" max="3060" width="9.140625" style="62"/>
    <col min="3061" max="3061" width="14.140625" style="62" bestFit="1" customWidth="1"/>
    <col min="3062" max="3072" width="9.140625" style="62"/>
    <col min="3073" max="3073" width="7.140625" style="62" customWidth="1"/>
    <col min="3074" max="3074" width="12" style="62" customWidth="1"/>
    <col min="3075" max="3075" width="6.28515625" style="62" customWidth="1"/>
    <col min="3076" max="3079" width="6.5703125" style="62" customWidth="1"/>
    <col min="3080" max="3080" width="5.42578125" style="62" customWidth="1"/>
    <col min="3081" max="3081" width="6.5703125" style="62" customWidth="1"/>
    <col min="3082" max="3082" width="6.85546875" style="62" customWidth="1"/>
    <col min="3083" max="3083" width="6.5703125" style="62" customWidth="1"/>
    <col min="3084" max="3084" width="7" style="62" customWidth="1"/>
    <col min="3085" max="3085" width="6.5703125" style="62" customWidth="1"/>
    <col min="3086" max="3086" width="5.5703125" style="62" customWidth="1"/>
    <col min="3087" max="3087" width="7.5703125" style="62" customWidth="1"/>
    <col min="3088" max="3088" width="4.5703125" style="62" customWidth="1"/>
    <col min="3089" max="3089" width="6.7109375" style="62" customWidth="1"/>
    <col min="3090" max="3090" width="6.42578125" style="62" customWidth="1"/>
    <col min="3091" max="3316" width="9.140625" style="62"/>
    <col min="3317" max="3317" width="14.140625" style="62" bestFit="1" customWidth="1"/>
    <col min="3318" max="3328" width="9.140625" style="62"/>
    <col min="3329" max="3329" width="7.140625" style="62" customWidth="1"/>
    <col min="3330" max="3330" width="12" style="62" customWidth="1"/>
    <col min="3331" max="3331" width="6.28515625" style="62" customWidth="1"/>
    <col min="3332" max="3335" width="6.5703125" style="62" customWidth="1"/>
    <col min="3336" max="3336" width="5.42578125" style="62" customWidth="1"/>
    <col min="3337" max="3337" width="6.5703125" style="62" customWidth="1"/>
    <col min="3338" max="3338" width="6.85546875" style="62" customWidth="1"/>
    <col min="3339" max="3339" width="6.5703125" style="62" customWidth="1"/>
    <col min="3340" max="3340" width="7" style="62" customWidth="1"/>
    <col min="3341" max="3341" width="6.5703125" style="62" customWidth="1"/>
    <col min="3342" max="3342" width="5.5703125" style="62" customWidth="1"/>
    <col min="3343" max="3343" width="7.5703125" style="62" customWidth="1"/>
    <col min="3344" max="3344" width="4.5703125" style="62" customWidth="1"/>
    <col min="3345" max="3345" width="6.7109375" style="62" customWidth="1"/>
    <col min="3346" max="3346" width="6.42578125" style="62" customWidth="1"/>
    <col min="3347" max="3572" width="9.140625" style="62"/>
    <col min="3573" max="3573" width="14.140625" style="62" bestFit="1" customWidth="1"/>
    <col min="3574" max="3584" width="9.140625" style="62"/>
    <col min="3585" max="3585" width="7.140625" style="62" customWidth="1"/>
    <col min="3586" max="3586" width="12" style="62" customWidth="1"/>
    <col min="3587" max="3587" width="6.28515625" style="62" customWidth="1"/>
    <col min="3588" max="3591" width="6.5703125" style="62" customWidth="1"/>
    <col min="3592" max="3592" width="5.42578125" style="62" customWidth="1"/>
    <col min="3593" max="3593" width="6.5703125" style="62" customWidth="1"/>
    <col min="3594" max="3594" width="6.85546875" style="62" customWidth="1"/>
    <col min="3595" max="3595" width="6.5703125" style="62" customWidth="1"/>
    <col min="3596" max="3596" width="7" style="62" customWidth="1"/>
    <col min="3597" max="3597" width="6.5703125" style="62" customWidth="1"/>
    <col min="3598" max="3598" width="5.5703125" style="62" customWidth="1"/>
    <col min="3599" max="3599" width="7.5703125" style="62" customWidth="1"/>
    <col min="3600" max="3600" width="4.5703125" style="62" customWidth="1"/>
    <col min="3601" max="3601" width="6.7109375" style="62" customWidth="1"/>
    <col min="3602" max="3602" width="6.42578125" style="62" customWidth="1"/>
    <col min="3603" max="3828" width="9.140625" style="62"/>
    <col min="3829" max="3829" width="14.140625" style="62" bestFit="1" customWidth="1"/>
    <col min="3830" max="3840" width="9.140625" style="62"/>
    <col min="3841" max="3841" width="7.140625" style="62" customWidth="1"/>
    <col min="3842" max="3842" width="12" style="62" customWidth="1"/>
    <col min="3843" max="3843" width="6.28515625" style="62" customWidth="1"/>
    <col min="3844" max="3847" width="6.5703125" style="62" customWidth="1"/>
    <col min="3848" max="3848" width="5.42578125" style="62" customWidth="1"/>
    <col min="3849" max="3849" width="6.5703125" style="62" customWidth="1"/>
    <col min="3850" max="3850" width="6.85546875" style="62" customWidth="1"/>
    <col min="3851" max="3851" width="6.5703125" style="62" customWidth="1"/>
    <col min="3852" max="3852" width="7" style="62" customWidth="1"/>
    <col min="3853" max="3853" width="6.5703125" style="62" customWidth="1"/>
    <col min="3854" max="3854" width="5.5703125" style="62" customWidth="1"/>
    <col min="3855" max="3855" width="7.5703125" style="62" customWidth="1"/>
    <col min="3856" max="3856" width="4.5703125" style="62" customWidth="1"/>
    <col min="3857" max="3857" width="6.7109375" style="62" customWidth="1"/>
    <col min="3858" max="3858" width="6.42578125" style="62" customWidth="1"/>
    <col min="3859" max="4084" width="9.140625" style="62"/>
    <col min="4085" max="4085" width="14.140625" style="62" bestFit="1" customWidth="1"/>
    <col min="4086" max="4096" width="9.140625" style="62"/>
    <col min="4097" max="4097" width="7.140625" style="62" customWidth="1"/>
    <col min="4098" max="4098" width="12" style="62" customWidth="1"/>
    <col min="4099" max="4099" width="6.28515625" style="62" customWidth="1"/>
    <col min="4100" max="4103" width="6.5703125" style="62" customWidth="1"/>
    <col min="4104" max="4104" width="5.42578125" style="62" customWidth="1"/>
    <col min="4105" max="4105" width="6.5703125" style="62" customWidth="1"/>
    <col min="4106" max="4106" width="6.85546875" style="62" customWidth="1"/>
    <col min="4107" max="4107" width="6.5703125" style="62" customWidth="1"/>
    <col min="4108" max="4108" width="7" style="62" customWidth="1"/>
    <col min="4109" max="4109" width="6.5703125" style="62" customWidth="1"/>
    <col min="4110" max="4110" width="5.5703125" style="62" customWidth="1"/>
    <col min="4111" max="4111" width="7.5703125" style="62" customWidth="1"/>
    <col min="4112" max="4112" width="4.5703125" style="62" customWidth="1"/>
    <col min="4113" max="4113" width="6.7109375" style="62" customWidth="1"/>
    <col min="4114" max="4114" width="6.42578125" style="62" customWidth="1"/>
    <col min="4115" max="4340" width="9.140625" style="62"/>
    <col min="4341" max="4341" width="14.140625" style="62" bestFit="1" customWidth="1"/>
    <col min="4342" max="4352" width="9.140625" style="62"/>
    <col min="4353" max="4353" width="7.140625" style="62" customWidth="1"/>
    <col min="4354" max="4354" width="12" style="62" customWidth="1"/>
    <col min="4355" max="4355" width="6.28515625" style="62" customWidth="1"/>
    <col min="4356" max="4359" width="6.5703125" style="62" customWidth="1"/>
    <col min="4360" max="4360" width="5.42578125" style="62" customWidth="1"/>
    <col min="4361" max="4361" width="6.5703125" style="62" customWidth="1"/>
    <col min="4362" max="4362" width="6.85546875" style="62" customWidth="1"/>
    <col min="4363" max="4363" width="6.5703125" style="62" customWidth="1"/>
    <col min="4364" max="4364" width="7" style="62" customWidth="1"/>
    <col min="4365" max="4365" width="6.5703125" style="62" customWidth="1"/>
    <col min="4366" max="4366" width="5.5703125" style="62" customWidth="1"/>
    <col min="4367" max="4367" width="7.5703125" style="62" customWidth="1"/>
    <col min="4368" max="4368" width="4.5703125" style="62" customWidth="1"/>
    <col min="4369" max="4369" width="6.7109375" style="62" customWidth="1"/>
    <col min="4370" max="4370" width="6.42578125" style="62" customWidth="1"/>
    <col min="4371" max="4596" width="9.140625" style="62"/>
    <col min="4597" max="4597" width="14.140625" style="62" bestFit="1" customWidth="1"/>
    <col min="4598" max="4608" width="9.140625" style="62"/>
    <col min="4609" max="4609" width="7.140625" style="62" customWidth="1"/>
    <col min="4610" max="4610" width="12" style="62" customWidth="1"/>
    <col min="4611" max="4611" width="6.28515625" style="62" customWidth="1"/>
    <col min="4612" max="4615" width="6.5703125" style="62" customWidth="1"/>
    <col min="4616" max="4616" width="5.42578125" style="62" customWidth="1"/>
    <col min="4617" max="4617" width="6.5703125" style="62" customWidth="1"/>
    <col min="4618" max="4618" width="6.85546875" style="62" customWidth="1"/>
    <col min="4619" max="4619" width="6.5703125" style="62" customWidth="1"/>
    <col min="4620" max="4620" width="7" style="62" customWidth="1"/>
    <col min="4621" max="4621" width="6.5703125" style="62" customWidth="1"/>
    <col min="4622" max="4622" width="5.5703125" style="62" customWidth="1"/>
    <col min="4623" max="4623" width="7.5703125" style="62" customWidth="1"/>
    <col min="4624" max="4624" width="4.5703125" style="62" customWidth="1"/>
    <col min="4625" max="4625" width="6.7109375" style="62" customWidth="1"/>
    <col min="4626" max="4626" width="6.42578125" style="62" customWidth="1"/>
    <col min="4627" max="4852" width="9.140625" style="62"/>
    <col min="4853" max="4853" width="14.140625" style="62" bestFit="1" customWidth="1"/>
    <col min="4854" max="4864" width="9.140625" style="62"/>
    <col min="4865" max="4865" width="7.140625" style="62" customWidth="1"/>
    <col min="4866" max="4866" width="12" style="62" customWidth="1"/>
    <col min="4867" max="4867" width="6.28515625" style="62" customWidth="1"/>
    <col min="4868" max="4871" width="6.5703125" style="62" customWidth="1"/>
    <col min="4872" max="4872" width="5.42578125" style="62" customWidth="1"/>
    <col min="4873" max="4873" width="6.5703125" style="62" customWidth="1"/>
    <col min="4874" max="4874" width="6.85546875" style="62" customWidth="1"/>
    <col min="4875" max="4875" width="6.5703125" style="62" customWidth="1"/>
    <col min="4876" max="4876" width="7" style="62" customWidth="1"/>
    <col min="4877" max="4877" width="6.5703125" style="62" customWidth="1"/>
    <col min="4878" max="4878" width="5.5703125" style="62" customWidth="1"/>
    <col min="4879" max="4879" width="7.5703125" style="62" customWidth="1"/>
    <col min="4880" max="4880" width="4.5703125" style="62" customWidth="1"/>
    <col min="4881" max="4881" width="6.7109375" style="62" customWidth="1"/>
    <col min="4882" max="4882" width="6.42578125" style="62" customWidth="1"/>
    <col min="4883" max="5108" width="9.140625" style="62"/>
    <col min="5109" max="5109" width="14.140625" style="62" bestFit="1" customWidth="1"/>
    <col min="5110" max="5120" width="9.140625" style="62"/>
    <col min="5121" max="5121" width="7.140625" style="62" customWidth="1"/>
    <col min="5122" max="5122" width="12" style="62" customWidth="1"/>
    <col min="5123" max="5123" width="6.28515625" style="62" customWidth="1"/>
    <col min="5124" max="5127" width="6.5703125" style="62" customWidth="1"/>
    <col min="5128" max="5128" width="5.42578125" style="62" customWidth="1"/>
    <col min="5129" max="5129" width="6.5703125" style="62" customWidth="1"/>
    <col min="5130" max="5130" width="6.85546875" style="62" customWidth="1"/>
    <col min="5131" max="5131" width="6.5703125" style="62" customWidth="1"/>
    <col min="5132" max="5132" width="7" style="62" customWidth="1"/>
    <col min="5133" max="5133" width="6.5703125" style="62" customWidth="1"/>
    <col min="5134" max="5134" width="5.5703125" style="62" customWidth="1"/>
    <col min="5135" max="5135" width="7.5703125" style="62" customWidth="1"/>
    <col min="5136" max="5136" width="4.5703125" style="62" customWidth="1"/>
    <col min="5137" max="5137" width="6.7109375" style="62" customWidth="1"/>
    <col min="5138" max="5138" width="6.42578125" style="62" customWidth="1"/>
    <col min="5139" max="5364" width="9.140625" style="62"/>
    <col min="5365" max="5365" width="14.140625" style="62" bestFit="1" customWidth="1"/>
    <col min="5366" max="5376" width="9.140625" style="62"/>
    <col min="5377" max="5377" width="7.140625" style="62" customWidth="1"/>
    <col min="5378" max="5378" width="12" style="62" customWidth="1"/>
    <col min="5379" max="5379" width="6.28515625" style="62" customWidth="1"/>
    <col min="5380" max="5383" width="6.5703125" style="62" customWidth="1"/>
    <col min="5384" max="5384" width="5.42578125" style="62" customWidth="1"/>
    <col min="5385" max="5385" width="6.5703125" style="62" customWidth="1"/>
    <col min="5386" max="5386" width="6.85546875" style="62" customWidth="1"/>
    <col min="5387" max="5387" width="6.5703125" style="62" customWidth="1"/>
    <col min="5388" max="5388" width="7" style="62" customWidth="1"/>
    <col min="5389" max="5389" width="6.5703125" style="62" customWidth="1"/>
    <col min="5390" max="5390" width="5.5703125" style="62" customWidth="1"/>
    <col min="5391" max="5391" width="7.5703125" style="62" customWidth="1"/>
    <col min="5392" max="5392" width="4.5703125" style="62" customWidth="1"/>
    <col min="5393" max="5393" width="6.7109375" style="62" customWidth="1"/>
    <col min="5394" max="5394" width="6.42578125" style="62" customWidth="1"/>
    <col min="5395" max="5620" width="9.140625" style="62"/>
    <col min="5621" max="5621" width="14.140625" style="62" bestFit="1" customWidth="1"/>
    <col min="5622" max="5632" width="9.140625" style="62"/>
    <col min="5633" max="5633" width="7.140625" style="62" customWidth="1"/>
    <col min="5634" max="5634" width="12" style="62" customWidth="1"/>
    <col min="5635" max="5635" width="6.28515625" style="62" customWidth="1"/>
    <col min="5636" max="5639" width="6.5703125" style="62" customWidth="1"/>
    <col min="5640" max="5640" width="5.42578125" style="62" customWidth="1"/>
    <col min="5641" max="5641" width="6.5703125" style="62" customWidth="1"/>
    <col min="5642" max="5642" width="6.85546875" style="62" customWidth="1"/>
    <col min="5643" max="5643" width="6.5703125" style="62" customWidth="1"/>
    <col min="5644" max="5644" width="7" style="62" customWidth="1"/>
    <col min="5645" max="5645" width="6.5703125" style="62" customWidth="1"/>
    <col min="5646" max="5646" width="5.5703125" style="62" customWidth="1"/>
    <col min="5647" max="5647" width="7.5703125" style="62" customWidth="1"/>
    <col min="5648" max="5648" width="4.5703125" style="62" customWidth="1"/>
    <col min="5649" max="5649" width="6.7109375" style="62" customWidth="1"/>
    <col min="5650" max="5650" width="6.42578125" style="62" customWidth="1"/>
    <col min="5651" max="5876" width="9.140625" style="62"/>
    <col min="5877" max="5877" width="14.140625" style="62" bestFit="1" customWidth="1"/>
    <col min="5878" max="5888" width="9.140625" style="62"/>
    <col min="5889" max="5889" width="7.140625" style="62" customWidth="1"/>
    <col min="5890" max="5890" width="12" style="62" customWidth="1"/>
    <col min="5891" max="5891" width="6.28515625" style="62" customWidth="1"/>
    <col min="5892" max="5895" width="6.5703125" style="62" customWidth="1"/>
    <col min="5896" max="5896" width="5.42578125" style="62" customWidth="1"/>
    <col min="5897" max="5897" width="6.5703125" style="62" customWidth="1"/>
    <col min="5898" max="5898" width="6.85546875" style="62" customWidth="1"/>
    <col min="5899" max="5899" width="6.5703125" style="62" customWidth="1"/>
    <col min="5900" max="5900" width="7" style="62" customWidth="1"/>
    <col min="5901" max="5901" width="6.5703125" style="62" customWidth="1"/>
    <col min="5902" max="5902" width="5.5703125" style="62" customWidth="1"/>
    <col min="5903" max="5903" width="7.5703125" style="62" customWidth="1"/>
    <col min="5904" max="5904" width="4.5703125" style="62" customWidth="1"/>
    <col min="5905" max="5905" width="6.7109375" style="62" customWidth="1"/>
    <col min="5906" max="5906" width="6.42578125" style="62" customWidth="1"/>
    <col min="5907" max="6132" width="9.140625" style="62"/>
    <col min="6133" max="6133" width="14.140625" style="62" bestFit="1" customWidth="1"/>
    <col min="6134" max="6144" width="9.140625" style="62"/>
    <col min="6145" max="6145" width="7.140625" style="62" customWidth="1"/>
    <col min="6146" max="6146" width="12" style="62" customWidth="1"/>
    <col min="6147" max="6147" width="6.28515625" style="62" customWidth="1"/>
    <col min="6148" max="6151" width="6.5703125" style="62" customWidth="1"/>
    <col min="6152" max="6152" width="5.42578125" style="62" customWidth="1"/>
    <col min="6153" max="6153" width="6.5703125" style="62" customWidth="1"/>
    <col min="6154" max="6154" width="6.85546875" style="62" customWidth="1"/>
    <col min="6155" max="6155" width="6.5703125" style="62" customWidth="1"/>
    <col min="6156" max="6156" width="7" style="62" customWidth="1"/>
    <col min="6157" max="6157" width="6.5703125" style="62" customWidth="1"/>
    <col min="6158" max="6158" width="5.5703125" style="62" customWidth="1"/>
    <col min="6159" max="6159" width="7.5703125" style="62" customWidth="1"/>
    <col min="6160" max="6160" width="4.5703125" style="62" customWidth="1"/>
    <col min="6161" max="6161" width="6.7109375" style="62" customWidth="1"/>
    <col min="6162" max="6162" width="6.42578125" style="62" customWidth="1"/>
    <col min="6163" max="6388" width="9.140625" style="62"/>
    <col min="6389" max="6389" width="14.140625" style="62" bestFit="1" customWidth="1"/>
    <col min="6390" max="6400" width="9.140625" style="62"/>
    <col min="6401" max="6401" width="7.140625" style="62" customWidth="1"/>
    <col min="6402" max="6402" width="12" style="62" customWidth="1"/>
    <col min="6403" max="6403" width="6.28515625" style="62" customWidth="1"/>
    <col min="6404" max="6407" width="6.5703125" style="62" customWidth="1"/>
    <col min="6408" max="6408" width="5.42578125" style="62" customWidth="1"/>
    <col min="6409" max="6409" width="6.5703125" style="62" customWidth="1"/>
    <col min="6410" max="6410" width="6.85546875" style="62" customWidth="1"/>
    <col min="6411" max="6411" width="6.5703125" style="62" customWidth="1"/>
    <col min="6412" max="6412" width="7" style="62" customWidth="1"/>
    <col min="6413" max="6413" width="6.5703125" style="62" customWidth="1"/>
    <col min="6414" max="6414" width="5.5703125" style="62" customWidth="1"/>
    <col min="6415" max="6415" width="7.5703125" style="62" customWidth="1"/>
    <col min="6416" max="6416" width="4.5703125" style="62" customWidth="1"/>
    <col min="6417" max="6417" width="6.7109375" style="62" customWidth="1"/>
    <col min="6418" max="6418" width="6.42578125" style="62" customWidth="1"/>
    <col min="6419" max="6644" width="9.140625" style="62"/>
    <col min="6645" max="6645" width="14.140625" style="62" bestFit="1" customWidth="1"/>
    <col min="6646" max="6656" width="9.140625" style="62"/>
    <col min="6657" max="6657" width="7.140625" style="62" customWidth="1"/>
    <col min="6658" max="6658" width="12" style="62" customWidth="1"/>
    <col min="6659" max="6659" width="6.28515625" style="62" customWidth="1"/>
    <col min="6660" max="6663" width="6.5703125" style="62" customWidth="1"/>
    <col min="6664" max="6664" width="5.42578125" style="62" customWidth="1"/>
    <col min="6665" max="6665" width="6.5703125" style="62" customWidth="1"/>
    <col min="6666" max="6666" width="6.85546875" style="62" customWidth="1"/>
    <col min="6667" max="6667" width="6.5703125" style="62" customWidth="1"/>
    <col min="6668" max="6668" width="7" style="62" customWidth="1"/>
    <col min="6669" max="6669" width="6.5703125" style="62" customWidth="1"/>
    <col min="6670" max="6670" width="5.5703125" style="62" customWidth="1"/>
    <col min="6671" max="6671" width="7.5703125" style="62" customWidth="1"/>
    <col min="6672" max="6672" width="4.5703125" style="62" customWidth="1"/>
    <col min="6673" max="6673" width="6.7109375" style="62" customWidth="1"/>
    <col min="6674" max="6674" width="6.42578125" style="62" customWidth="1"/>
    <col min="6675" max="6900" width="9.140625" style="62"/>
    <col min="6901" max="6901" width="14.140625" style="62" bestFit="1" customWidth="1"/>
    <col min="6902" max="6912" width="9.140625" style="62"/>
    <col min="6913" max="6913" width="7.140625" style="62" customWidth="1"/>
    <col min="6914" max="6914" width="12" style="62" customWidth="1"/>
    <col min="6915" max="6915" width="6.28515625" style="62" customWidth="1"/>
    <col min="6916" max="6919" width="6.5703125" style="62" customWidth="1"/>
    <col min="6920" max="6920" width="5.42578125" style="62" customWidth="1"/>
    <col min="6921" max="6921" width="6.5703125" style="62" customWidth="1"/>
    <col min="6922" max="6922" width="6.85546875" style="62" customWidth="1"/>
    <col min="6923" max="6923" width="6.5703125" style="62" customWidth="1"/>
    <col min="6924" max="6924" width="7" style="62" customWidth="1"/>
    <col min="6925" max="6925" width="6.5703125" style="62" customWidth="1"/>
    <col min="6926" max="6926" width="5.5703125" style="62" customWidth="1"/>
    <col min="6927" max="6927" width="7.5703125" style="62" customWidth="1"/>
    <col min="6928" max="6928" width="4.5703125" style="62" customWidth="1"/>
    <col min="6929" max="6929" width="6.7109375" style="62" customWidth="1"/>
    <col min="6930" max="6930" width="6.42578125" style="62" customWidth="1"/>
    <col min="6931" max="7156" width="9.140625" style="62"/>
    <col min="7157" max="7157" width="14.140625" style="62" bestFit="1" customWidth="1"/>
    <col min="7158" max="7168" width="9.140625" style="62"/>
    <col min="7169" max="7169" width="7.140625" style="62" customWidth="1"/>
    <col min="7170" max="7170" width="12" style="62" customWidth="1"/>
    <col min="7171" max="7171" width="6.28515625" style="62" customWidth="1"/>
    <col min="7172" max="7175" width="6.5703125" style="62" customWidth="1"/>
    <col min="7176" max="7176" width="5.42578125" style="62" customWidth="1"/>
    <col min="7177" max="7177" width="6.5703125" style="62" customWidth="1"/>
    <col min="7178" max="7178" width="6.85546875" style="62" customWidth="1"/>
    <col min="7179" max="7179" width="6.5703125" style="62" customWidth="1"/>
    <col min="7180" max="7180" width="7" style="62" customWidth="1"/>
    <col min="7181" max="7181" width="6.5703125" style="62" customWidth="1"/>
    <col min="7182" max="7182" width="5.5703125" style="62" customWidth="1"/>
    <col min="7183" max="7183" width="7.5703125" style="62" customWidth="1"/>
    <col min="7184" max="7184" width="4.5703125" style="62" customWidth="1"/>
    <col min="7185" max="7185" width="6.7109375" style="62" customWidth="1"/>
    <col min="7186" max="7186" width="6.42578125" style="62" customWidth="1"/>
    <col min="7187" max="7412" width="9.140625" style="62"/>
    <col min="7413" max="7413" width="14.140625" style="62" bestFit="1" customWidth="1"/>
    <col min="7414" max="7424" width="9.140625" style="62"/>
    <col min="7425" max="7425" width="7.140625" style="62" customWidth="1"/>
    <col min="7426" max="7426" width="12" style="62" customWidth="1"/>
    <col min="7427" max="7427" width="6.28515625" style="62" customWidth="1"/>
    <col min="7428" max="7431" width="6.5703125" style="62" customWidth="1"/>
    <col min="7432" max="7432" width="5.42578125" style="62" customWidth="1"/>
    <col min="7433" max="7433" width="6.5703125" style="62" customWidth="1"/>
    <col min="7434" max="7434" width="6.85546875" style="62" customWidth="1"/>
    <col min="7435" max="7435" width="6.5703125" style="62" customWidth="1"/>
    <col min="7436" max="7436" width="7" style="62" customWidth="1"/>
    <col min="7437" max="7437" width="6.5703125" style="62" customWidth="1"/>
    <col min="7438" max="7438" width="5.5703125" style="62" customWidth="1"/>
    <col min="7439" max="7439" width="7.5703125" style="62" customWidth="1"/>
    <col min="7440" max="7440" width="4.5703125" style="62" customWidth="1"/>
    <col min="7441" max="7441" width="6.7109375" style="62" customWidth="1"/>
    <col min="7442" max="7442" width="6.42578125" style="62" customWidth="1"/>
    <col min="7443" max="7668" width="9.140625" style="62"/>
    <col min="7669" max="7669" width="14.140625" style="62" bestFit="1" customWidth="1"/>
    <col min="7670" max="7680" width="9.140625" style="62"/>
    <col min="7681" max="7681" width="7.140625" style="62" customWidth="1"/>
    <col min="7682" max="7682" width="12" style="62" customWidth="1"/>
    <col min="7683" max="7683" width="6.28515625" style="62" customWidth="1"/>
    <col min="7684" max="7687" width="6.5703125" style="62" customWidth="1"/>
    <col min="7688" max="7688" width="5.42578125" style="62" customWidth="1"/>
    <col min="7689" max="7689" width="6.5703125" style="62" customWidth="1"/>
    <col min="7690" max="7690" width="6.85546875" style="62" customWidth="1"/>
    <col min="7691" max="7691" width="6.5703125" style="62" customWidth="1"/>
    <col min="7692" max="7692" width="7" style="62" customWidth="1"/>
    <col min="7693" max="7693" width="6.5703125" style="62" customWidth="1"/>
    <col min="7694" max="7694" width="5.5703125" style="62" customWidth="1"/>
    <col min="7695" max="7695" width="7.5703125" style="62" customWidth="1"/>
    <col min="7696" max="7696" width="4.5703125" style="62" customWidth="1"/>
    <col min="7697" max="7697" width="6.7109375" style="62" customWidth="1"/>
    <col min="7698" max="7698" width="6.42578125" style="62" customWidth="1"/>
    <col min="7699" max="7924" width="9.140625" style="62"/>
    <col min="7925" max="7925" width="14.140625" style="62" bestFit="1" customWidth="1"/>
    <col min="7926" max="7936" width="9.140625" style="62"/>
    <col min="7937" max="7937" width="7.140625" style="62" customWidth="1"/>
    <col min="7938" max="7938" width="12" style="62" customWidth="1"/>
    <col min="7939" max="7939" width="6.28515625" style="62" customWidth="1"/>
    <col min="7940" max="7943" width="6.5703125" style="62" customWidth="1"/>
    <col min="7944" max="7944" width="5.42578125" style="62" customWidth="1"/>
    <col min="7945" max="7945" width="6.5703125" style="62" customWidth="1"/>
    <col min="7946" max="7946" width="6.85546875" style="62" customWidth="1"/>
    <col min="7947" max="7947" width="6.5703125" style="62" customWidth="1"/>
    <col min="7948" max="7948" width="7" style="62" customWidth="1"/>
    <col min="7949" max="7949" width="6.5703125" style="62" customWidth="1"/>
    <col min="7950" max="7950" width="5.5703125" style="62" customWidth="1"/>
    <col min="7951" max="7951" width="7.5703125" style="62" customWidth="1"/>
    <col min="7952" max="7952" width="4.5703125" style="62" customWidth="1"/>
    <col min="7953" max="7953" width="6.7109375" style="62" customWidth="1"/>
    <col min="7954" max="7954" width="6.42578125" style="62" customWidth="1"/>
    <col min="7955" max="8180" width="9.140625" style="62"/>
    <col min="8181" max="8181" width="14.140625" style="62" bestFit="1" customWidth="1"/>
    <col min="8182" max="8192" width="9.140625" style="62"/>
    <col min="8193" max="8193" width="7.140625" style="62" customWidth="1"/>
    <col min="8194" max="8194" width="12" style="62" customWidth="1"/>
    <col min="8195" max="8195" width="6.28515625" style="62" customWidth="1"/>
    <col min="8196" max="8199" width="6.5703125" style="62" customWidth="1"/>
    <col min="8200" max="8200" width="5.42578125" style="62" customWidth="1"/>
    <col min="8201" max="8201" width="6.5703125" style="62" customWidth="1"/>
    <col min="8202" max="8202" width="6.85546875" style="62" customWidth="1"/>
    <col min="8203" max="8203" width="6.5703125" style="62" customWidth="1"/>
    <col min="8204" max="8204" width="7" style="62" customWidth="1"/>
    <col min="8205" max="8205" width="6.5703125" style="62" customWidth="1"/>
    <col min="8206" max="8206" width="5.5703125" style="62" customWidth="1"/>
    <col min="8207" max="8207" width="7.5703125" style="62" customWidth="1"/>
    <col min="8208" max="8208" width="4.5703125" style="62" customWidth="1"/>
    <col min="8209" max="8209" width="6.7109375" style="62" customWidth="1"/>
    <col min="8210" max="8210" width="6.42578125" style="62" customWidth="1"/>
    <col min="8211" max="8436" width="9.140625" style="62"/>
    <col min="8437" max="8437" width="14.140625" style="62" bestFit="1" customWidth="1"/>
    <col min="8438" max="8448" width="9.140625" style="62"/>
    <col min="8449" max="8449" width="7.140625" style="62" customWidth="1"/>
    <col min="8450" max="8450" width="12" style="62" customWidth="1"/>
    <col min="8451" max="8451" width="6.28515625" style="62" customWidth="1"/>
    <col min="8452" max="8455" width="6.5703125" style="62" customWidth="1"/>
    <col min="8456" max="8456" width="5.42578125" style="62" customWidth="1"/>
    <col min="8457" max="8457" width="6.5703125" style="62" customWidth="1"/>
    <col min="8458" max="8458" width="6.85546875" style="62" customWidth="1"/>
    <col min="8459" max="8459" width="6.5703125" style="62" customWidth="1"/>
    <col min="8460" max="8460" width="7" style="62" customWidth="1"/>
    <col min="8461" max="8461" width="6.5703125" style="62" customWidth="1"/>
    <col min="8462" max="8462" width="5.5703125" style="62" customWidth="1"/>
    <col min="8463" max="8463" width="7.5703125" style="62" customWidth="1"/>
    <col min="8464" max="8464" width="4.5703125" style="62" customWidth="1"/>
    <col min="8465" max="8465" width="6.7109375" style="62" customWidth="1"/>
    <col min="8466" max="8466" width="6.42578125" style="62" customWidth="1"/>
    <col min="8467" max="8692" width="9.140625" style="62"/>
    <col min="8693" max="8693" width="14.140625" style="62" bestFit="1" customWidth="1"/>
    <col min="8694" max="8704" width="9.140625" style="62"/>
    <col min="8705" max="8705" width="7.140625" style="62" customWidth="1"/>
    <col min="8706" max="8706" width="12" style="62" customWidth="1"/>
    <col min="8707" max="8707" width="6.28515625" style="62" customWidth="1"/>
    <col min="8708" max="8711" width="6.5703125" style="62" customWidth="1"/>
    <col min="8712" max="8712" width="5.42578125" style="62" customWidth="1"/>
    <col min="8713" max="8713" width="6.5703125" style="62" customWidth="1"/>
    <col min="8714" max="8714" width="6.85546875" style="62" customWidth="1"/>
    <col min="8715" max="8715" width="6.5703125" style="62" customWidth="1"/>
    <col min="8716" max="8716" width="7" style="62" customWidth="1"/>
    <col min="8717" max="8717" width="6.5703125" style="62" customWidth="1"/>
    <col min="8718" max="8718" width="5.5703125" style="62" customWidth="1"/>
    <col min="8719" max="8719" width="7.5703125" style="62" customWidth="1"/>
    <col min="8720" max="8720" width="4.5703125" style="62" customWidth="1"/>
    <col min="8721" max="8721" width="6.7109375" style="62" customWidth="1"/>
    <col min="8722" max="8722" width="6.42578125" style="62" customWidth="1"/>
    <col min="8723" max="8948" width="9.140625" style="62"/>
    <col min="8949" max="8949" width="14.140625" style="62" bestFit="1" customWidth="1"/>
    <col min="8950" max="8960" width="9.140625" style="62"/>
    <col min="8961" max="8961" width="7.140625" style="62" customWidth="1"/>
    <col min="8962" max="8962" width="12" style="62" customWidth="1"/>
    <col min="8963" max="8963" width="6.28515625" style="62" customWidth="1"/>
    <col min="8964" max="8967" width="6.5703125" style="62" customWidth="1"/>
    <col min="8968" max="8968" width="5.42578125" style="62" customWidth="1"/>
    <col min="8969" max="8969" width="6.5703125" style="62" customWidth="1"/>
    <col min="8970" max="8970" width="6.85546875" style="62" customWidth="1"/>
    <col min="8971" max="8971" width="6.5703125" style="62" customWidth="1"/>
    <col min="8972" max="8972" width="7" style="62" customWidth="1"/>
    <col min="8973" max="8973" width="6.5703125" style="62" customWidth="1"/>
    <col min="8974" max="8974" width="5.5703125" style="62" customWidth="1"/>
    <col min="8975" max="8975" width="7.5703125" style="62" customWidth="1"/>
    <col min="8976" max="8976" width="4.5703125" style="62" customWidth="1"/>
    <col min="8977" max="8977" width="6.7109375" style="62" customWidth="1"/>
    <col min="8978" max="8978" width="6.42578125" style="62" customWidth="1"/>
    <col min="8979" max="9204" width="9.140625" style="62"/>
    <col min="9205" max="9205" width="14.140625" style="62" bestFit="1" customWidth="1"/>
    <col min="9206" max="9216" width="9.140625" style="62"/>
    <col min="9217" max="9217" width="7.140625" style="62" customWidth="1"/>
    <col min="9218" max="9218" width="12" style="62" customWidth="1"/>
    <col min="9219" max="9219" width="6.28515625" style="62" customWidth="1"/>
    <col min="9220" max="9223" width="6.5703125" style="62" customWidth="1"/>
    <col min="9224" max="9224" width="5.42578125" style="62" customWidth="1"/>
    <col min="9225" max="9225" width="6.5703125" style="62" customWidth="1"/>
    <col min="9226" max="9226" width="6.85546875" style="62" customWidth="1"/>
    <col min="9227" max="9227" width="6.5703125" style="62" customWidth="1"/>
    <col min="9228" max="9228" width="7" style="62" customWidth="1"/>
    <col min="9229" max="9229" width="6.5703125" style="62" customWidth="1"/>
    <col min="9230" max="9230" width="5.5703125" style="62" customWidth="1"/>
    <col min="9231" max="9231" width="7.5703125" style="62" customWidth="1"/>
    <col min="9232" max="9232" width="4.5703125" style="62" customWidth="1"/>
    <col min="9233" max="9233" width="6.7109375" style="62" customWidth="1"/>
    <col min="9234" max="9234" width="6.42578125" style="62" customWidth="1"/>
    <col min="9235" max="9460" width="9.140625" style="62"/>
    <col min="9461" max="9461" width="14.140625" style="62" bestFit="1" customWidth="1"/>
    <col min="9462" max="9472" width="9.140625" style="62"/>
    <col min="9473" max="9473" width="7.140625" style="62" customWidth="1"/>
    <col min="9474" max="9474" width="12" style="62" customWidth="1"/>
    <col min="9475" max="9475" width="6.28515625" style="62" customWidth="1"/>
    <col min="9476" max="9479" width="6.5703125" style="62" customWidth="1"/>
    <col min="9480" max="9480" width="5.42578125" style="62" customWidth="1"/>
    <col min="9481" max="9481" width="6.5703125" style="62" customWidth="1"/>
    <col min="9482" max="9482" width="6.85546875" style="62" customWidth="1"/>
    <col min="9483" max="9483" width="6.5703125" style="62" customWidth="1"/>
    <col min="9484" max="9484" width="7" style="62" customWidth="1"/>
    <col min="9485" max="9485" width="6.5703125" style="62" customWidth="1"/>
    <col min="9486" max="9486" width="5.5703125" style="62" customWidth="1"/>
    <col min="9487" max="9487" width="7.5703125" style="62" customWidth="1"/>
    <col min="9488" max="9488" width="4.5703125" style="62" customWidth="1"/>
    <col min="9489" max="9489" width="6.7109375" style="62" customWidth="1"/>
    <col min="9490" max="9490" width="6.42578125" style="62" customWidth="1"/>
    <col min="9491" max="9716" width="9.140625" style="62"/>
    <col min="9717" max="9717" width="14.140625" style="62" bestFit="1" customWidth="1"/>
    <col min="9718" max="9728" width="9.140625" style="62"/>
    <col min="9729" max="9729" width="7.140625" style="62" customWidth="1"/>
    <col min="9730" max="9730" width="12" style="62" customWidth="1"/>
    <col min="9731" max="9731" width="6.28515625" style="62" customWidth="1"/>
    <col min="9732" max="9735" width="6.5703125" style="62" customWidth="1"/>
    <col min="9736" max="9736" width="5.42578125" style="62" customWidth="1"/>
    <col min="9737" max="9737" width="6.5703125" style="62" customWidth="1"/>
    <col min="9738" max="9738" width="6.85546875" style="62" customWidth="1"/>
    <col min="9739" max="9739" width="6.5703125" style="62" customWidth="1"/>
    <col min="9740" max="9740" width="7" style="62" customWidth="1"/>
    <col min="9741" max="9741" width="6.5703125" style="62" customWidth="1"/>
    <col min="9742" max="9742" width="5.5703125" style="62" customWidth="1"/>
    <col min="9743" max="9743" width="7.5703125" style="62" customWidth="1"/>
    <col min="9744" max="9744" width="4.5703125" style="62" customWidth="1"/>
    <col min="9745" max="9745" width="6.7109375" style="62" customWidth="1"/>
    <col min="9746" max="9746" width="6.42578125" style="62" customWidth="1"/>
    <col min="9747" max="9972" width="9.140625" style="62"/>
    <col min="9973" max="9973" width="14.140625" style="62" bestFit="1" customWidth="1"/>
    <col min="9974" max="9984" width="9.140625" style="62"/>
    <col min="9985" max="9985" width="7.140625" style="62" customWidth="1"/>
    <col min="9986" max="9986" width="12" style="62" customWidth="1"/>
    <col min="9987" max="9987" width="6.28515625" style="62" customWidth="1"/>
    <col min="9988" max="9991" width="6.5703125" style="62" customWidth="1"/>
    <col min="9992" max="9992" width="5.42578125" style="62" customWidth="1"/>
    <col min="9993" max="9993" width="6.5703125" style="62" customWidth="1"/>
    <col min="9994" max="9994" width="6.85546875" style="62" customWidth="1"/>
    <col min="9995" max="9995" width="6.5703125" style="62" customWidth="1"/>
    <col min="9996" max="9996" width="7" style="62" customWidth="1"/>
    <col min="9997" max="9997" width="6.5703125" style="62" customWidth="1"/>
    <col min="9998" max="9998" width="5.5703125" style="62" customWidth="1"/>
    <col min="9999" max="9999" width="7.5703125" style="62" customWidth="1"/>
    <col min="10000" max="10000" width="4.5703125" style="62" customWidth="1"/>
    <col min="10001" max="10001" width="6.7109375" style="62" customWidth="1"/>
    <col min="10002" max="10002" width="6.42578125" style="62" customWidth="1"/>
    <col min="10003" max="10228" width="9.140625" style="62"/>
    <col min="10229" max="10229" width="14.140625" style="62" bestFit="1" customWidth="1"/>
    <col min="10230" max="10240" width="9.140625" style="62"/>
    <col min="10241" max="10241" width="7.140625" style="62" customWidth="1"/>
    <col min="10242" max="10242" width="12" style="62" customWidth="1"/>
    <col min="10243" max="10243" width="6.28515625" style="62" customWidth="1"/>
    <col min="10244" max="10247" width="6.5703125" style="62" customWidth="1"/>
    <col min="10248" max="10248" width="5.42578125" style="62" customWidth="1"/>
    <col min="10249" max="10249" width="6.5703125" style="62" customWidth="1"/>
    <col min="10250" max="10250" width="6.85546875" style="62" customWidth="1"/>
    <col min="10251" max="10251" width="6.5703125" style="62" customWidth="1"/>
    <col min="10252" max="10252" width="7" style="62" customWidth="1"/>
    <col min="10253" max="10253" width="6.5703125" style="62" customWidth="1"/>
    <col min="10254" max="10254" width="5.5703125" style="62" customWidth="1"/>
    <col min="10255" max="10255" width="7.5703125" style="62" customWidth="1"/>
    <col min="10256" max="10256" width="4.5703125" style="62" customWidth="1"/>
    <col min="10257" max="10257" width="6.7109375" style="62" customWidth="1"/>
    <col min="10258" max="10258" width="6.42578125" style="62" customWidth="1"/>
    <col min="10259" max="10484" width="9.140625" style="62"/>
    <col min="10485" max="10485" width="14.140625" style="62" bestFit="1" customWidth="1"/>
    <col min="10486" max="10496" width="9.140625" style="62"/>
    <col min="10497" max="10497" width="7.140625" style="62" customWidth="1"/>
    <col min="10498" max="10498" width="12" style="62" customWidth="1"/>
    <col min="10499" max="10499" width="6.28515625" style="62" customWidth="1"/>
    <col min="10500" max="10503" width="6.5703125" style="62" customWidth="1"/>
    <col min="10504" max="10504" width="5.42578125" style="62" customWidth="1"/>
    <col min="10505" max="10505" width="6.5703125" style="62" customWidth="1"/>
    <col min="10506" max="10506" width="6.85546875" style="62" customWidth="1"/>
    <col min="10507" max="10507" width="6.5703125" style="62" customWidth="1"/>
    <col min="10508" max="10508" width="7" style="62" customWidth="1"/>
    <col min="10509" max="10509" width="6.5703125" style="62" customWidth="1"/>
    <col min="10510" max="10510" width="5.5703125" style="62" customWidth="1"/>
    <col min="10511" max="10511" width="7.5703125" style="62" customWidth="1"/>
    <col min="10512" max="10512" width="4.5703125" style="62" customWidth="1"/>
    <col min="10513" max="10513" width="6.7109375" style="62" customWidth="1"/>
    <col min="10514" max="10514" width="6.42578125" style="62" customWidth="1"/>
    <col min="10515" max="10740" width="9.140625" style="62"/>
    <col min="10741" max="10741" width="14.140625" style="62" bestFit="1" customWidth="1"/>
    <col min="10742" max="10752" width="9.140625" style="62"/>
    <col min="10753" max="10753" width="7.140625" style="62" customWidth="1"/>
    <col min="10754" max="10754" width="12" style="62" customWidth="1"/>
    <col min="10755" max="10755" width="6.28515625" style="62" customWidth="1"/>
    <col min="10756" max="10759" width="6.5703125" style="62" customWidth="1"/>
    <col min="10760" max="10760" width="5.42578125" style="62" customWidth="1"/>
    <col min="10761" max="10761" width="6.5703125" style="62" customWidth="1"/>
    <col min="10762" max="10762" width="6.85546875" style="62" customWidth="1"/>
    <col min="10763" max="10763" width="6.5703125" style="62" customWidth="1"/>
    <col min="10764" max="10764" width="7" style="62" customWidth="1"/>
    <col min="10765" max="10765" width="6.5703125" style="62" customWidth="1"/>
    <col min="10766" max="10766" width="5.5703125" style="62" customWidth="1"/>
    <col min="10767" max="10767" width="7.5703125" style="62" customWidth="1"/>
    <col min="10768" max="10768" width="4.5703125" style="62" customWidth="1"/>
    <col min="10769" max="10769" width="6.7109375" style="62" customWidth="1"/>
    <col min="10770" max="10770" width="6.42578125" style="62" customWidth="1"/>
    <col min="10771" max="10996" width="9.140625" style="62"/>
    <col min="10997" max="10997" width="14.140625" style="62" bestFit="1" customWidth="1"/>
    <col min="10998" max="11008" width="9.140625" style="62"/>
    <col min="11009" max="11009" width="7.140625" style="62" customWidth="1"/>
    <col min="11010" max="11010" width="12" style="62" customWidth="1"/>
    <col min="11011" max="11011" width="6.28515625" style="62" customWidth="1"/>
    <col min="11012" max="11015" width="6.5703125" style="62" customWidth="1"/>
    <col min="11016" max="11016" width="5.42578125" style="62" customWidth="1"/>
    <col min="11017" max="11017" width="6.5703125" style="62" customWidth="1"/>
    <col min="11018" max="11018" width="6.85546875" style="62" customWidth="1"/>
    <col min="11019" max="11019" width="6.5703125" style="62" customWidth="1"/>
    <col min="11020" max="11020" width="7" style="62" customWidth="1"/>
    <col min="11021" max="11021" width="6.5703125" style="62" customWidth="1"/>
    <col min="11022" max="11022" width="5.5703125" style="62" customWidth="1"/>
    <col min="11023" max="11023" width="7.5703125" style="62" customWidth="1"/>
    <col min="11024" max="11024" width="4.5703125" style="62" customWidth="1"/>
    <col min="11025" max="11025" width="6.7109375" style="62" customWidth="1"/>
    <col min="11026" max="11026" width="6.42578125" style="62" customWidth="1"/>
    <col min="11027" max="11252" width="9.140625" style="62"/>
    <col min="11253" max="11253" width="14.140625" style="62" bestFit="1" customWidth="1"/>
    <col min="11254" max="11264" width="9.140625" style="62"/>
    <col min="11265" max="11265" width="7.140625" style="62" customWidth="1"/>
    <col min="11266" max="11266" width="12" style="62" customWidth="1"/>
    <col min="11267" max="11267" width="6.28515625" style="62" customWidth="1"/>
    <col min="11268" max="11271" width="6.5703125" style="62" customWidth="1"/>
    <col min="11272" max="11272" width="5.42578125" style="62" customWidth="1"/>
    <col min="11273" max="11273" width="6.5703125" style="62" customWidth="1"/>
    <col min="11274" max="11274" width="6.85546875" style="62" customWidth="1"/>
    <col min="11275" max="11275" width="6.5703125" style="62" customWidth="1"/>
    <col min="11276" max="11276" width="7" style="62" customWidth="1"/>
    <col min="11277" max="11277" width="6.5703125" style="62" customWidth="1"/>
    <col min="11278" max="11278" width="5.5703125" style="62" customWidth="1"/>
    <col min="11279" max="11279" width="7.5703125" style="62" customWidth="1"/>
    <col min="11280" max="11280" width="4.5703125" style="62" customWidth="1"/>
    <col min="11281" max="11281" width="6.7109375" style="62" customWidth="1"/>
    <col min="11282" max="11282" width="6.42578125" style="62" customWidth="1"/>
    <col min="11283" max="11508" width="9.140625" style="62"/>
    <col min="11509" max="11509" width="14.140625" style="62" bestFit="1" customWidth="1"/>
    <col min="11510" max="11520" width="9.140625" style="62"/>
    <col min="11521" max="11521" width="7.140625" style="62" customWidth="1"/>
    <col min="11522" max="11522" width="12" style="62" customWidth="1"/>
    <col min="11523" max="11523" width="6.28515625" style="62" customWidth="1"/>
    <col min="11524" max="11527" width="6.5703125" style="62" customWidth="1"/>
    <col min="11528" max="11528" width="5.42578125" style="62" customWidth="1"/>
    <col min="11529" max="11529" width="6.5703125" style="62" customWidth="1"/>
    <col min="11530" max="11530" width="6.85546875" style="62" customWidth="1"/>
    <col min="11531" max="11531" width="6.5703125" style="62" customWidth="1"/>
    <col min="11532" max="11532" width="7" style="62" customWidth="1"/>
    <col min="11533" max="11533" width="6.5703125" style="62" customWidth="1"/>
    <col min="11534" max="11534" width="5.5703125" style="62" customWidth="1"/>
    <col min="11535" max="11535" width="7.5703125" style="62" customWidth="1"/>
    <col min="11536" max="11536" width="4.5703125" style="62" customWidth="1"/>
    <col min="11537" max="11537" width="6.7109375" style="62" customWidth="1"/>
    <col min="11538" max="11538" width="6.42578125" style="62" customWidth="1"/>
    <col min="11539" max="11764" width="9.140625" style="62"/>
    <col min="11765" max="11765" width="14.140625" style="62" bestFit="1" customWidth="1"/>
    <col min="11766" max="11776" width="9.140625" style="62"/>
    <col min="11777" max="11777" width="7.140625" style="62" customWidth="1"/>
    <col min="11778" max="11778" width="12" style="62" customWidth="1"/>
    <col min="11779" max="11779" width="6.28515625" style="62" customWidth="1"/>
    <col min="11780" max="11783" width="6.5703125" style="62" customWidth="1"/>
    <col min="11784" max="11784" width="5.42578125" style="62" customWidth="1"/>
    <col min="11785" max="11785" width="6.5703125" style="62" customWidth="1"/>
    <col min="11786" max="11786" width="6.85546875" style="62" customWidth="1"/>
    <col min="11787" max="11787" width="6.5703125" style="62" customWidth="1"/>
    <col min="11788" max="11788" width="7" style="62" customWidth="1"/>
    <col min="11789" max="11789" width="6.5703125" style="62" customWidth="1"/>
    <col min="11790" max="11790" width="5.5703125" style="62" customWidth="1"/>
    <col min="11791" max="11791" width="7.5703125" style="62" customWidth="1"/>
    <col min="11792" max="11792" width="4.5703125" style="62" customWidth="1"/>
    <col min="11793" max="11793" width="6.7109375" style="62" customWidth="1"/>
    <col min="11794" max="11794" width="6.42578125" style="62" customWidth="1"/>
    <col min="11795" max="12020" width="9.140625" style="62"/>
    <col min="12021" max="12021" width="14.140625" style="62" bestFit="1" customWidth="1"/>
    <col min="12022" max="12032" width="9.140625" style="62"/>
    <col min="12033" max="12033" width="7.140625" style="62" customWidth="1"/>
    <col min="12034" max="12034" width="12" style="62" customWidth="1"/>
    <col min="12035" max="12035" width="6.28515625" style="62" customWidth="1"/>
    <col min="12036" max="12039" width="6.5703125" style="62" customWidth="1"/>
    <col min="12040" max="12040" width="5.42578125" style="62" customWidth="1"/>
    <col min="12041" max="12041" width="6.5703125" style="62" customWidth="1"/>
    <col min="12042" max="12042" width="6.85546875" style="62" customWidth="1"/>
    <col min="12043" max="12043" width="6.5703125" style="62" customWidth="1"/>
    <col min="12044" max="12044" width="7" style="62" customWidth="1"/>
    <col min="12045" max="12045" width="6.5703125" style="62" customWidth="1"/>
    <col min="12046" max="12046" width="5.5703125" style="62" customWidth="1"/>
    <col min="12047" max="12047" width="7.5703125" style="62" customWidth="1"/>
    <col min="12048" max="12048" width="4.5703125" style="62" customWidth="1"/>
    <col min="12049" max="12049" width="6.7109375" style="62" customWidth="1"/>
    <col min="12050" max="12050" width="6.42578125" style="62" customWidth="1"/>
    <col min="12051" max="12276" width="9.140625" style="62"/>
    <col min="12277" max="12277" width="14.140625" style="62" bestFit="1" customWidth="1"/>
    <col min="12278" max="12288" width="9.140625" style="62"/>
    <col min="12289" max="12289" width="7.140625" style="62" customWidth="1"/>
    <col min="12290" max="12290" width="12" style="62" customWidth="1"/>
    <col min="12291" max="12291" width="6.28515625" style="62" customWidth="1"/>
    <col min="12292" max="12295" width="6.5703125" style="62" customWidth="1"/>
    <col min="12296" max="12296" width="5.42578125" style="62" customWidth="1"/>
    <col min="12297" max="12297" width="6.5703125" style="62" customWidth="1"/>
    <col min="12298" max="12298" width="6.85546875" style="62" customWidth="1"/>
    <col min="12299" max="12299" width="6.5703125" style="62" customWidth="1"/>
    <col min="12300" max="12300" width="7" style="62" customWidth="1"/>
    <col min="12301" max="12301" width="6.5703125" style="62" customWidth="1"/>
    <col min="12302" max="12302" width="5.5703125" style="62" customWidth="1"/>
    <col min="12303" max="12303" width="7.5703125" style="62" customWidth="1"/>
    <col min="12304" max="12304" width="4.5703125" style="62" customWidth="1"/>
    <col min="12305" max="12305" width="6.7109375" style="62" customWidth="1"/>
    <col min="12306" max="12306" width="6.42578125" style="62" customWidth="1"/>
    <col min="12307" max="12532" width="9.140625" style="62"/>
    <col min="12533" max="12533" width="14.140625" style="62" bestFit="1" customWidth="1"/>
    <col min="12534" max="12544" width="9.140625" style="62"/>
    <col min="12545" max="12545" width="7.140625" style="62" customWidth="1"/>
    <col min="12546" max="12546" width="12" style="62" customWidth="1"/>
    <col min="12547" max="12547" width="6.28515625" style="62" customWidth="1"/>
    <col min="12548" max="12551" width="6.5703125" style="62" customWidth="1"/>
    <col min="12552" max="12552" width="5.42578125" style="62" customWidth="1"/>
    <col min="12553" max="12553" width="6.5703125" style="62" customWidth="1"/>
    <col min="12554" max="12554" width="6.85546875" style="62" customWidth="1"/>
    <col min="12555" max="12555" width="6.5703125" style="62" customWidth="1"/>
    <col min="12556" max="12556" width="7" style="62" customWidth="1"/>
    <col min="12557" max="12557" width="6.5703125" style="62" customWidth="1"/>
    <col min="12558" max="12558" width="5.5703125" style="62" customWidth="1"/>
    <col min="12559" max="12559" width="7.5703125" style="62" customWidth="1"/>
    <col min="12560" max="12560" width="4.5703125" style="62" customWidth="1"/>
    <col min="12561" max="12561" width="6.7109375" style="62" customWidth="1"/>
    <col min="12562" max="12562" width="6.42578125" style="62" customWidth="1"/>
    <col min="12563" max="12788" width="9.140625" style="62"/>
    <col min="12789" max="12789" width="14.140625" style="62" bestFit="1" customWidth="1"/>
    <col min="12790" max="12800" width="9.140625" style="62"/>
    <col min="12801" max="12801" width="7.140625" style="62" customWidth="1"/>
    <col min="12802" max="12802" width="12" style="62" customWidth="1"/>
    <col min="12803" max="12803" width="6.28515625" style="62" customWidth="1"/>
    <col min="12804" max="12807" width="6.5703125" style="62" customWidth="1"/>
    <col min="12808" max="12808" width="5.42578125" style="62" customWidth="1"/>
    <col min="12809" max="12809" width="6.5703125" style="62" customWidth="1"/>
    <col min="12810" max="12810" width="6.85546875" style="62" customWidth="1"/>
    <col min="12811" max="12811" width="6.5703125" style="62" customWidth="1"/>
    <col min="12812" max="12812" width="7" style="62" customWidth="1"/>
    <col min="12813" max="12813" width="6.5703125" style="62" customWidth="1"/>
    <col min="12814" max="12814" width="5.5703125" style="62" customWidth="1"/>
    <col min="12815" max="12815" width="7.5703125" style="62" customWidth="1"/>
    <col min="12816" max="12816" width="4.5703125" style="62" customWidth="1"/>
    <col min="12817" max="12817" width="6.7109375" style="62" customWidth="1"/>
    <col min="12818" max="12818" width="6.42578125" style="62" customWidth="1"/>
    <col min="12819" max="13044" width="9.140625" style="62"/>
    <col min="13045" max="13045" width="14.140625" style="62" bestFit="1" customWidth="1"/>
    <col min="13046" max="13056" width="9.140625" style="62"/>
    <col min="13057" max="13057" width="7.140625" style="62" customWidth="1"/>
    <col min="13058" max="13058" width="12" style="62" customWidth="1"/>
    <col min="13059" max="13059" width="6.28515625" style="62" customWidth="1"/>
    <col min="13060" max="13063" width="6.5703125" style="62" customWidth="1"/>
    <col min="13064" max="13064" width="5.42578125" style="62" customWidth="1"/>
    <col min="13065" max="13065" width="6.5703125" style="62" customWidth="1"/>
    <col min="13066" max="13066" width="6.85546875" style="62" customWidth="1"/>
    <col min="13067" max="13067" width="6.5703125" style="62" customWidth="1"/>
    <col min="13068" max="13068" width="7" style="62" customWidth="1"/>
    <col min="13069" max="13069" width="6.5703125" style="62" customWidth="1"/>
    <col min="13070" max="13070" width="5.5703125" style="62" customWidth="1"/>
    <col min="13071" max="13071" width="7.5703125" style="62" customWidth="1"/>
    <col min="13072" max="13072" width="4.5703125" style="62" customWidth="1"/>
    <col min="13073" max="13073" width="6.7109375" style="62" customWidth="1"/>
    <col min="13074" max="13074" width="6.42578125" style="62" customWidth="1"/>
    <col min="13075" max="13300" width="9.140625" style="62"/>
    <col min="13301" max="13301" width="14.140625" style="62" bestFit="1" customWidth="1"/>
    <col min="13302" max="13312" width="9.140625" style="62"/>
    <col min="13313" max="13313" width="7.140625" style="62" customWidth="1"/>
    <col min="13314" max="13314" width="12" style="62" customWidth="1"/>
    <col min="13315" max="13315" width="6.28515625" style="62" customWidth="1"/>
    <col min="13316" max="13319" width="6.5703125" style="62" customWidth="1"/>
    <col min="13320" max="13320" width="5.42578125" style="62" customWidth="1"/>
    <col min="13321" max="13321" width="6.5703125" style="62" customWidth="1"/>
    <col min="13322" max="13322" width="6.85546875" style="62" customWidth="1"/>
    <col min="13323" max="13323" width="6.5703125" style="62" customWidth="1"/>
    <col min="13324" max="13324" width="7" style="62" customWidth="1"/>
    <col min="13325" max="13325" width="6.5703125" style="62" customWidth="1"/>
    <col min="13326" max="13326" width="5.5703125" style="62" customWidth="1"/>
    <col min="13327" max="13327" width="7.5703125" style="62" customWidth="1"/>
    <col min="13328" max="13328" width="4.5703125" style="62" customWidth="1"/>
    <col min="13329" max="13329" width="6.7109375" style="62" customWidth="1"/>
    <col min="13330" max="13330" width="6.42578125" style="62" customWidth="1"/>
    <col min="13331" max="13556" width="9.140625" style="62"/>
    <col min="13557" max="13557" width="14.140625" style="62" bestFit="1" customWidth="1"/>
    <col min="13558" max="13568" width="9.140625" style="62"/>
    <col min="13569" max="13569" width="7.140625" style="62" customWidth="1"/>
    <col min="13570" max="13570" width="12" style="62" customWidth="1"/>
    <col min="13571" max="13571" width="6.28515625" style="62" customWidth="1"/>
    <col min="13572" max="13575" width="6.5703125" style="62" customWidth="1"/>
    <col min="13576" max="13576" width="5.42578125" style="62" customWidth="1"/>
    <col min="13577" max="13577" width="6.5703125" style="62" customWidth="1"/>
    <col min="13578" max="13578" width="6.85546875" style="62" customWidth="1"/>
    <col min="13579" max="13579" width="6.5703125" style="62" customWidth="1"/>
    <col min="13580" max="13580" width="7" style="62" customWidth="1"/>
    <col min="13581" max="13581" width="6.5703125" style="62" customWidth="1"/>
    <col min="13582" max="13582" width="5.5703125" style="62" customWidth="1"/>
    <col min="13583" max="13583" width="7.5703125" style="62" customWidth="1"/>
    <col min="13584" max="13584" width="4.5703125" style="62" customWidth="1"/>
    <col min="13585" max="13585" width="6.7109375" style="62" customWidth="1"/>
    <col min="13586" max="13586" width="6.42578125" style="62" customWidth="1"/>
    <col min="13587" max="13812" width="9.140625" style="62"/>
    <col min="13813" max="13813" width="14.140625" style="62" bestFit="1" customWidth="1"/>
    <col min="13814" max="13824" width="9.140625" style="62"/>
    <col min="13825" max="13825" width="7.140625" style="62" customWidth="1"/>
    <col min="13826" max="13826" width="12" style="62" customWidth="1"/>
    <col min="13827" max="13827" width="6.28515625" style="62" customWidth="1"/>
    <col min="13828" max="13831" width="6.5703125" style="62" customWidth="1"/>
    <col min="13832" max="13832" width="5.42578125" style="62" customWidth="1"/>
    <col min="13833" max="13833" width="6.5703125" style="62" customWidth="1"/>
    <col min="13834" max="13834" width="6.85546875" style="62" customWidth="1"/>
    <col min="13835" max="13835" width="6.5703125" style="62" customWidth="1"/>
    <col min="13836" max="13836" width="7" style="62" customWidth="1"/>
    <col min="13837" max="13837" width="6.5703125" style="62" customWidth="1"/>
    <col min="13838" max="13838" width="5.5703125" style="62" customWidth="1"/>
    <col min="13839" max="13839" width="7.5703125" style="62" customWidth="1"/>
    <col min="13840" max="13840" width="4.5703125" style="62" customWidth="1"/>
    <col min="13841" max="13841" width="6.7109375" style="62" customWidth="1"/>
    <col min="13842" max="13842" width="6.42578125" style="62" customWidth="1"/>
    <col min="13843" max="14068" width="9.140625" style="62"/>
    <col min="14069" max="14069" width="14.140625" style="62" bestFit="1" customWidth="1"/>
    <col min="14070" max="14080" width="9.140625" style="62"/>
    <col min="14081" max="14081" width="7.140625" style="62" customWidth="1"/>
    <col min="14082" max="14082" width="12" style="62" customWidth="1"/>
    <col min="14083" max="14083" width="6.28515625" style="62" customWidth="1"/>
    <col min="14084" max="14087" width="6.5703125" style="62" customWidth="1"/>
    <col min="14088" max="14088" width="5.42578125" style="62" customWidth="1"/>
    <col min="14089" max="14089" width="6.5703125" style="62" customWidth="1"/>
    <col min="14090" max="14090" width="6.85546875" style="62" customWidth="1"/>
    <col min="14091" max="14091" width="6.5703125" style="62" customWidth="1"/>
    <col min="14092" max="14092" width="7" style="62" customWidth="1"/>
    <col min="14093" max="14093" width="6.5703125" style="62" customWidth="1"/>
    <col min="14094" max="14094" width="5.5703125" style="62" customWidth="1"/>
    <col min="14095" max="14095" width="7.5703125" style="62" customWidth="1"/>
    <col min="14096" max="14096" width="4.5703125" style="62" customWidth="1"/>
    <col min="14097" max="14097" width="6.7109375" style="62" customWidth="1"/>
    <col min="14098" max="14098" width="6.42578125" style="62" customWidth="1"/>
    <col min="14099" max="14324" width="9.140625" style="62"/>
    <col min="14325" max="14325" width="14.140625" style="62" bestFit="1" customWidth="1"/>
    <col min="14326" max="14336" width="9.140625" style="62"/>
    <col min="14337" max="14337" width="7.140625" style="62" customWidth="1"/>
    <col min="14338" max="14338" width="12" style="62" customWidth="1"/>
    <col min="14339" max="14339" width="6.28515625" style="62" customWidth="1"/>
    <col min="14340" max="14343" width="6.5703125" style="62" customWidth="1"/>
    <col min="14344" max="14344" width="5.42578125" style="62" customWidth="1"/>
    <col min="14345" max="14345" width="6.5703125" style="62" customWidth="1"/>
    <col min="14346" max="14346" width="6.85546875" style="62" customWidth="1"/>
    <col min="14347" max="14347" width="6.5703125" style="62" customWidth="1"/>
    <col min="14348" max="14348" width="7" style="62" customWidth="1"/>
    <col min="14349" max="14349" width="6.5703125" style="62" customWidth="1"/>
    <col min="14350" max="14350" width="5.5703125" style="62" customWidth="1"/>
    <col min="14351" max="14351" width="7.5703125" style="62" customWidth="1"/>
    <col min="14352" max="14352" width="4.5703125" style="62" customWidth="1"/>
    <col min="14353" max="14353" width="6.7109375" style="62" customWidth="1"/>
    <col min="14354" max="14354" width="6.42578125" style="62" customWidth="1"/>
    <col min="14355" max="14580" width="9.140625" style="62"/>
    <col min="14581" max="14581" width="14.140625" style="62" bestFit="1" customWidth="1"/>
    <col min="14582" max="14592" width="9.140625" style="62"/>
    <col min="14593" max="14593" width="7.140625" style="62" customWidth="1"/>
    <col min="14594" max="14594" width="12" style="62" customWidth="1"/>
    <col min="14595" max="14595" width="6.28515625" style="62" customWidth="1"/>
    <col min="14596" max="14599" width="6.5703125" style="62" customWidth="1"/>
    <col min="14600" max="14600" width="5.42578125" style="62" customWidth="1"/>
    <col min="14601" max="14601" width="6.5703125" style="62" customWidth="1"/>
    <col min="14602" max="14602" width="6.85546875" style="62" customWidth="1"/>
    <col min="14603" max="14603" width="6.5703125" style="62" customWidth="1"/>
    <col min="14604" max="14604" width="7" style="62" customWidth="1"/>
    <col min="14605" max="14605" width="6.5703125" style="62" customWidth="1"/>
    <col min="14606" max="14606" width="5.5703125" style="62" customWidth="1"/>
    <col min="14607" max="14607" width="7.5703125" style="62" customWidth="1"/>
    <col min="14608" max="14608" width="4.5703125" style="62" customWidth="1"/>
    <col min="14609" max="14609" width="6.7109375" style="62" customWidth="1"/>
    <col min="14610" max="14610" width="6.42578125" style="62" customWidth="1"/>
    <col min="14611" max="14836" width="9.140625" style="62"/>
    <col min="14837" max="14837" width="14.140625" style="62" bestFit="1" customWidth="1"/>
    <col min="14838" max="14848" width="9.140625" style="62"/>
    <col min="14849" max="14849" width="7.140625" style="62" customWidth="1"/>
    <col min="14850" max="14850" width="12" style="62" customWidth="1"/>
    <col min="14851" max="14851" width="6.28515625" style="62" customWidth="1"/>
    <col min="14852" max="14855" width="6.5703125" style="62" customWidth="1"/>
    <col min="14856" max="14856" width="5.42578125" style="62" customWidth="1"/>
    <col min="14857" max="14857" width="6.5703125" style="62" customWidth="1"/>
    <col min="14858" max="14858" width="6.85546875" style="62" customWidth="1"/>
    <col min="14859" max="14859" width="6.5703125" style="62" customWidth="1"/>
    <col min="14860" max="14860" width="7" style="62" customWidth="1"/>
    <col min="14861" max="14861" width="6.5703125" style="62" customWidth="1"/>
    <col min="14862" max="14862" width="5.5703125" style="62" customWidth="1"/>
    <col min="14863" max="14863" width="7.5703125" style="62" customWidth="1"/>
    <col min="14864" max="14864" width="4.5703125" style="62" customWidth="1"/>
    <col min="14865" max="14865" width="6.7109375" style="62" customWidth="1"/>
    <col min="14866" max="14866" width="6.42578125" style="62" customWidth="1"/>
    <col min="14867" max="15092" width="9.140625" style="62"/>
    <col min="15093" max="15093" width="14.140625" style="62" bestFit="1" customWidth="1"/>
    <col min="15094" max="15104" width="9.140625" style="62"/>
    <col min="15105" max="15105" width="7.140625" style="62" customWidth="1"/>
    <col min="15106" max="15106" width="12" style="62" customWidth="1"/>
    <col min="15107" max="15107" width="6.28515625" style="62" customWidth="1"/>
    <col min="15108" max="15111" width="6.5703125" style="62" customWidth="1"/>
    <col min="15112" max="15112" width="5.42578125" style="62" customWidth="1"/>
    <col min="15113" max="15113" width="6.5703125" style="62" customWidth="1"/>
    <col min="15114" max="15114" width="6.85546875" style="62" customWidth="1"/>
    <col min="15115" max="15115" width="6.5703125" style="62" customWidth="1"/>
    <col min="15116" max="15116" width="7" style="62" customWidth="1"/>
    <col min="15117" max="15117" width="6.5703125" style="62" customWidth="1"/>
    <col min="15118" max="15118" width="5.5703125" style="62" customWidth="1"/>
    <col min="15119" max="15119" width="7.5703125" style="62" customWidth="1"/>
    <col min="15120" max="15120" width="4.5703125" style="62" customWidth="1"/>
    <col min="15121" max="15121" width="6.7109375" style="62" customWidth="1"/>
    <col min="15122" max="15122" width="6.42578125" style="62" customWidth="1"/>
    <col min="15123" max="15348" width="9.140625" style="62"/>
    <col min="15349" max="15349" width="14.140625" style="62" bestFit="1" customWidth="1"/>
    <col min="15350" max="15360" width="9.140625" style="62"/>
    <col min="15361" max="15361" width="7.140625" style="62" customWidth="1"/>
    <col min="15362" max="15362" width="12" style="62" customWidth="1"/>
    <col min="15363" max="15363" width="6.28515625" style="62" customWidth="1"/>
    <col min="15364" max="15367" width="6.5703125" style="62" customWidth="1"/>
    <col min="15368" max="15368" width="5.42578125" style="62" customWidth="1"/>
    <col min="15369" max="15369" width="6.5703125" style="62" customWidth="1"/>
    <col min="15370" max="15370" width="6.85546875" style="62" customWidth="1"/>
    <col min="15371" max="15371" width="6.5703125" style="62" customWidth="1"/>
    <col min="15372" max="15372" width="7" style="62" customWidth="1"/>
    <col min="15373" max="15373" width="6.5703125" style="62" customWidth="1"/>
    <col min="15374" max="15374" width="5.5703125" style="62" customWidth="1"/>
    <col min="15375" max="15375" width="7.5703125" style="62" customWidth="1"/>
    <col min="15376" max="15376" width="4.5703125" style="62" customWidth="1"/>
    <col min="15377" max="15377" width="6.7109375" style="62" customWidth="1"/>
    <col min="15378" max="15378" width="6.42578125" style="62" customWidth="1"/>
    <col min="15379" max="15604" width="9.140625" style="62"/>
    <col min="15605" max="15605" width="14.140625" style="62" bestFit="1" customWidth="1"/>
    <col min="15606" max="15616" width="9.140625" style="62"/>
    <col min="15617" max="15617" width="7.140625" style="62" customWidth="1"/>
    <col min="15618" max="15618" width="12" style="62" customWidth="1"/>
    <col min="15619" max="15619" width="6.28515625" style="62" customWidth="1"/>
    <col min="15620" max="15623" width="6.5703125" style="62" customWidth="1"/>
    <col min="15624" max="15624" width="5.42578125" style="62" customWidth="1"/>
    <col min="15625" max="15625" width="6.5703125" style="62" customWidth="1"/>
    <col min="15626" max="15626" width="6.85546875" style="62" customWidth="1"/>
    <col min="15627" max="15627" width="6.5703125" style="62" customWidth="1"/>
    <col min="15628" max="15628" width="7" style="62" customWidth="1"/>
    <col min="15629" max="15629" width="6.5703125" style="62" customWidth="1"/>
    <col min="15630" max="15630" width="5.5703125" style="62" customWidth="1"/>
    <col min="15631" max="15631" width="7.5703125" style="62" customWidth="1"/>
    <col min="15632" max="15632" width="4.5703125" style="62" customWidth="1"/>
    <col min="15633" max="15633" width="6.7109375" style="62" customWidth="1"/>
    <col min="15634" max="15634" width="6.42578125" style="62" customWidth="1"/>
    <col min="15635" max="15860" width="9.140625" style="62"/>
    <col min="15861" max="15861" width="14.140625" style="62" bestFit="1" customWidth="1"/>
    <col min="15862" max="15872" width="9.140625" style="62"/>
    <col min="15873" max="15873" width="7.140625" style="62" customWidth="1"/>
    <col min="15874" max="15874" width="12" style="62" customWidth="1"/>
    <col min="15875" max="15875" width="6.28515625" style="62" customWidth="1"/>
    <col min="15876" max="15879" width="6.5703125" style="62" customWidth="1"/>
    <col min="15880" max="15880" width="5.42578125" style="62" customWidth="1"/>
    <col min="15881" max="15881" width="6.5703125" style="62" customWidth="1"/>
    <col min="15882" max="15882" width="6.85546875" style="62" customWidth="1"/>
    <col min="15883" max="15883" width="6.5703125" style="62" customWidth="1"/>
    <col min="15884" max="15884" width="7" style="62" customWidth="1"/>
    <col min="15885" max="15885" width="6.5703125" style="62" customWidth="1"/>
    <col min="15886" max="15886" width="5.5703125" style="62" customWidth="1"/>
    <col min="15887" max="15887" width="7.5703125" style="62" customWidth="1"/>
    <col min="15888" max="15888" width="4.5703125" style="62" customWidth="1"/>
    <col min="15889" max="15889" width="6.7109375" style="62" customWidth="1"/>
    <col min="15890" max="15890" width="6.42578125" style="62" customWidth="1"/>
    <col min="15891" max="16116" width="9.140625" style="62"/>
    <col min="16117" max="16117" width="14.140625" style="62" bestFit="1" customWidth="1"/>
    <col min="16118" max="16128" width="9.140625" style="62"/>
    <col min="16129" max="16129" width="7.140625" style="62" customWidth="1"/>
    <col min="16130" max="16130" width="12" style="62" customWidth="1"/>
    <col min="16131" max="16131" width="6.28515625" style="62" customWidth="1"/>
    <col min="16132" max="16135" width="6.5703125" style="62" customWidth="1"/>
    <col min="16136" max="16136" width="5.42578125" style="62" customWidth="1"/>
    <col min="16137" max="16137" width="6.5703125" style="62" customWidth="1"/>
    <col min="16138" max="16138" width="6.85546875" style="62" customWidth="1"/>
    <col min="16139" max="16139" width="6.5703125" style="62" customWidth="1"/>
    <col min="16140" max="16140" width="7" style="62" customWidth="1"/>
    <col min="16141" max="16141" width="6.5703125" style="62" customWidth="1"/>
    <col min="16142" max="16142" width="5.5703125" style="62" customWidth="1"/>
    <col min="16143" max="16143" width="7.5703125" style="62" customWidth="1"/>
    <col min="16144" max="16144" width="4.5703125" style="62" customWidth="1"/>
    <col min="16145" max="16145" width="6.7109375" style="62" customWidth="1"/>
    <col min="16146" max="16146" width="6.42578125" style="62" customWidth="1"/>
    <col min="16147" max="16372" width="9.140625" style="62"/>
    <col min="16373" max="16373" width="14.140625" style="62" bestFit="1" customWidth="1"/>
    <col min="16374" max="16384" width="9.140625" style="62"/>
  </cols>
  <sheetData>
    <row r="1" spans="1:23" ht="18" customHeight="1" thickBot="1" x14ac:dyDescent="0.3">
      <c r="A1" s="739" t="s">
        <v>406</v>
      </c>
      <c r="B1" s="739"/>
      <c r="C1" s="739"/>
      <c r="D1" s="739"/>
      <c r="E1" s="739"/>
      <c r="F1" s="739"/>
      <c r="G1" s="739"/>
      <c r="H1" s="739"/>
      <c r="I1" s="739"/>
      <c r="J1" s="739"/>
      <c r="K1" s="739"/>
      <c r="L1" s="739"/>
      <c r="M1" s="739"/>
      <c r="N1" s="739"/>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37.5" customHeight="1" x14ac:dyDescent="0.25">
      <c r="A3" s="740" t="s">
        <v>264</v>
      </c>
      <c r="B3" s="741"/>
      <c r="C3" s="741"/>
      <c r="D3" s="742"/>
      <c r="E3" s="743"/>
      <c r="F3" s="744"/>
      <c r="G3" s="744"/>
      <c r="H3" s="745"/>
      <c r="I3" s="806" t="s">
        <v>371</v>
      </c>
      <c r="J3" s="807"/>
      <c r="K3" s="807"/>
      <c r="L3" s="807"/>
      <c r="M3" s="807"/>
      <c r="N3" s="807"/>
    </row>
    <row r="4" spans="1:23" s="64" customFormat="1" ht="12.75" customHeight="1" x14ac:dyDescent="0.25">
      <c r="A4" s="753" t="s">
        <v>265</v>
      </c>
      <c r="B4" s="754"/>
      <c r="C4" s="754"/>
      <c r="D4" s="755"/>
      <c r="E4" s="759"/>
      <c r="F4" s="760"/>
      <c r="G4" s="760"/>
      <c r="H4" s="760"/>
      <c r="I4" s="808" t="s">
        <v>372</v>
      </c>
      <c r="J4" s="809"/>
      <c r="K4" s="809"/>
      <c r="L4" s="810"/>
      <c r="M4" s="810"/>
      <c r="N4" s="811"/>
    </row>
    <row r="5" spans="1:23" s="64" customFormat="1" ht="21.75" customHeight="1" x14ac:dyDescent="0.25">
      <c r="A5" s="756"/>
      <c r="B5" s="757"/>
      <c r="C5" s="757"/>
      <c r="D5" s="758"/>
      <c r="E5" s="760"/>
      <c r="F5" s="760"/>
      <c r="G5" s="760"/>
      <c r="H5" s="760"/>
      <c r="I5" s="812"/>
      <c r="J5" s="813"/>
      <c r="K5" s="813"/>
      <c r="L5" s="813"/>
      <c r="M5" s="813"/>
      <c r="N5" s="814"/>
    </row>
    <row r="6" spans="1:23" s="64" customFormat="1" ht="21.75" customHeight="1" x14ac:dyDescent="0.25">
      <c r="A6" s="768" t="s">
        <v>266</v>
      </c>
      <c r="B6" s="769"/>
      <c r="C6" s="769"/>
      <c r="D6" s="770"/>
      <c r="E6" s="774" t="s">
        <v>395</v>
      </c>
      <c r="F6" s="774"/>
      <c r="G6" s="774"/>
      <c r="H6" s="775"/>
      <c r="I6" s="820" t="s">
        <v>267</v>
      </c>
      <c r="J6" s="820"/>
      <c r="K6" s="820"/>
      <c r="L6" s="820"/>
      <c r="M6" s="820"/>
      <c r="N6" s="820"/>
    </row>
    <row r="7" spans="1:23" s="64" customFormat="1" ht="27" customHeight="1" x14ac:dyDescent="0.25">
      <c r="A7" s="771"/>
      <c r="B7" s="772"/>
      <c r="C7" s="772"/>
      <c r="D7" s="773"/>
      <c r="E7" s="776"/>
      <c r="F7" s="776"/>
      <c r="G7" s="776"/>
      <c r="H7" s="777"/>
      <c r="I7" s="821">
        <v>2020</v>
      </c>
      <c r="J7" s="822"/>
      <c r="K7" s="823">
        <v>2021</v>
      </c>
      <c r="L7" s="823"/>
      <c r="M7" s="823">
        <v>2022</v>
      </c>
      <c r="N7" s="823"/>
    </row>
    <row r="8" spans="1:23" s="64" customFormat="1" ht="31.5" customHeight="1" x14ac:dyDescent="0.25">
      <c r="A8" s="747" t="s">
        <v>268</v>
      </c>
      <c r="B8" s="748"/>
      <c r="C8" s="748"/>
      <c r="D8" s="749"/>
      <c r="E8" s="815"/>
      <c r="F8" s="815"/>
      <c r="G8" s="815"/>
      <c r="H8" s="816"/>
      <c r="I8" s="817" t="s">
        <v>269</v>
      </c>
      <c r="J8" s="818"/>
      <c r="K8" s="819" t="s">
        <v>269</v>
      </c>
      <c r="L8" s="819"/>
      <c r="M8" s="819" t="s">
        <v>269</v>
      </c>
      <c r="N8" s="819"/>
    </row>
    <row r="9" spans="1:23" ht="45.75" customHeight="1" x14ac:dyDescent="0.25">
      <c r="A9" s="801" t="s">
        <v>270</v>
      </c>
      <c r="B9" s="802"/>
      <c r="C9" s="803" t="s">
        <v>407</v>
      </c>
      <c r="D9" s="804"/>
      <c r="E9" s="804"/>
      <c r="F9" s="804"/>
      <c r="G9" s="804"/>
      <c r="H9" s="804"/>
      <c r="I9" s="804"/>
      <c r="J9" s="804"/>
      <c r="K9" s="804"/>
      <c r="L9" s="804"/>
      <c r="M9" s="804"/>
      <c r="N9" s="805"/>
      <c r="R9" s="65"/>
    </row>
    <row r="10" spans="1:23" ht="38.25" hidden="1" customHeight="1" x14ac:dyDescent="0.25">
      <c r="A10" s="801"/>
      <c r="B10" s="802"/>
      <c r="C10" s="803"/>
      <c r="D10" s="824"/>
      <c r="E10" s="824"/>
      <c r="F10" s="824"/>
      <c r="G10" s="824"/>
      <c r="H10" s="824"/>
      <c r="I10" s="824"/>
      <c r="J10" s="824"/>
      <c r="K10" s="824"/>
      <c r="L10" s="824"/>
      <c r="M10" s="824"/>
      <c r="N10" s="825"/>
      <c r="R10" s="65"/>
    </row>
    <row r="11" spans="1:23" ht="19.5" customHeight="1" x14ac:dyDescent="0.25">
      <c r="A11" s="782" t="s">
        <v>271</v>
      </c>
      <c r="B11" s="783"/>
      <c r="C11" s="788" t="s">
        <v>398</v>
      </c>
      <c r="D11" s="789"/>
      <c r="E11" s="789"/>
      <c r="F11" s="789"/>
      <c r="G11" s="789"/>
      <c r="H11" s="789"/>
      <c r="I11" s="789"/>
      <c r="J11" s="789"/>
      <c r="K11" s="789"/>
      <c r="L11" s="789"/>
      <c r="M11" s="789"/>
      <c r="N11" s="790"/>
    </row>
    <row r="12" spans="1:23" ht="19.5" customHeight="1" x14ac:dyDescent="0.25">
      <c r="A12" s="784"/>
      <c r="B12" s="785"/>
      <c r="C12" s="791"/>
      <c r="D12" s="792"/>
      <c r="E12" s="792"/>
      <c r="F12" s="792"/>
      <c r="G12" s="792"/>
      <c r="H12" s="792"/>
      <c r="I12" s="792"/>
      <c r="J12" s="792"/>
      <c r="K12" s="792"/>
      <c r="L12" s="792"/>
      <c r="M12" s="792"/>
      <c r="N12" s="793"/>
    </row>
    <row r="13" spans="1:23" ht="22.5" customHeight="1" x14ac:dyDescent="0.25">
      <c r="A13" s="784"/>
      <c r="B13" s="785"/>
      <c r="C13" s="791"/>
      <c r="D13" s="792"/>
      <c r="E13" s="792"/>
      <c r="F13" s="792"/>
      <c r="G13" s="792"/>
      <c r="H13" s="792"/>
      <c r="I13" s="792"/>
      <c r="J13" s="792"/>
      <c r="K13" s="792"/>
      <c r="L13" s="792"/>
      <c r="M13" s="792"/>
      <c r="N13" s="793"/>
    </row>
    <row r="14" spans="1:23" ht="85.5" customHeight="1" x14ac:dyDescent="0.25">
      <c r="A14" s="784"/>
      <c r="B14" s="785"/>
      <c r="C14" s="791"/>
      <c r="D14" s="792"/>
      <c r="E14" s="792"/>
      <c r="F14" s="792"/>
      <c r="G14" s="792"/>
      <c r="H14" s="792"/>
      <c r="I14" s="792"/>
      <c r="J14" s="792"/>
      <c r="K14" s="792"/>
      <c r="L14" s="792"/>
      <c r="M14" s="792"/>
      <c r="N14" s="793"/>
    </row>
    <row r="15" spans="1:23" ht="18.75" hidden="1" customHeight="1" x14ac:dyDescent="0.25">
      <c r="A15" s="784"/>
      <c r="B15" s="785"/>
      <c r="C15" s="791"/>
      <c r="D15" s="792"/>
      <c r="E15" s="792"/>
      <c r="F15" s="792"/>
      <c r="G15" s="792"/>
      <c r="H15" s="792"/>
      <c r="I15" s="792"/>
      <c r="J15" s="792"/>
      <c r="K15" s="792"/>
      <c r="L15" s="792"/>
      <c r="M15" s="792"/>
      <c r="N15" s="793"/>
    </row>
    <row r="16" spans="1:23" ht="16.5" hidden="1" customHeight="1" x14ac:dyDescent="0.25">
      <c r="A16" s="784"/>
      <c r="B16" s="785"/>
      <c r="C16" s="791"/>
      <c r="D16" s="792"/>
      <c r="E16" s="792"/>
      <c r="F16" s="792"/>
      <c r="G16" s="792"/>
      <c r="H16" s="792"/>
      <c r="I16" s="792"/>
      <c r="J16" s="792"/>
      <c r="K16" s="792"/>
      <c r="L16" s="792"/>
      <c r="M16" s="792"/>
      <c r="N16" s="793"/>
    </row>
    <row r="17" spans="1:166" ht="23.25" hidden="1" customHeight="1" x14ac:dyDescent="0.25">
      <c r="A17" s="784"/>
      <c r="B17" s="785"/>
      <c r="C17" s="791"/>
      <c r="D17" s="792"/>
      <c r="E17" s="792"/>
      <c r="F17" s="792"/>
      <c r="G17" s="792"/>
      <c r="H17" s="792"/>
      <c r="I17" s="792"/>
      <c r="J17" s="792"/>
      <c r="K17" s="792"/>
      <c r="L17" s="792"/>
      <c r="M17" s="792"/>
      <c r="N17" s="793"/>
    </row>
    <row r="18" spans="1:166" ht="20.25" hidden="1" customHeight="1" x14ac:dyDescent="0.25">
      <c r="A18" s="784"/>
      <c r="B18" s="785"/>
      <c r="C18" s="791"/>
      <c r="D18" s="792"/>
      <c r="E18" s="792"/>
      <c r="F18" s="792"/>
      <c r="G18" s="792"/>
      <c r="H18" s="792"/>
      <c r="I18" s="792"/>
      <c r="J18" s="792"/>
      <c r="K18" s="792"/>
      <c r="L18" s="792"/>
      <c r="M18" s="792"/>
      <c r="N18" s="793"/>
    </row>
    <row r="19" spans="1:166" ht="13.5" hidden="1" customHeight="1" x14ac:dyDescent="0.25">
      <c r="A19" s="784"/>
      <c r="B19" s="785"/>
      <c r="C19" s="791"/>
      <c r="D19" s="792"/>
      <c r="E19" s="792"/>
      <c r="F19" s="792"/>
      <c r="G19" s="792"/>
      <c r="H19" s="792"/>
      <c r="I19" s="792"/>
      <c r="J19" s="792"/>
      <c r="K19" s="792"/>
      <c r="L19" s="792"/>
      <c r="M19" s="792"/>
      <c r="N19" s="793"/>
    </row>
    <row r="20" spans="1:166" ht="13.5" hidden="1" customHeight="1" x14ac:dyDescent="0.25">
      <c r="A20" s="784"/>
      <c r="B20" s="785"/>
      <c r="C20" s="791"/>
      <c r="D20" s="792"/>
      <c r="E20" s="792"/>
      <c r="F20" s="792"/>
      <c r="G20" s="792"/>
      <c r="H20" s="792"/>
      <c r="I20" s="792"/>
      <c r="J20" s="792"/>
      <c r="K20" s="792"/>
      <c r="L20" s="792"/>
      <c r="M20" s="792"/>
      <c r="N20" s="793"/>
    </row>
    <row r="21" spans="1:166" ht="13.5" hidden="1" customHeight="1" x14ac:dyDescent="0.25">
      <c r="A21" s="784"/>
      <c r="B21" s="785"/>
      <c r="C21" s="791"/>
      <c r="D21" s="792"/>
      <c r="E21" s="792"/>
      <c r="F21" s="792"/>
      <c r="G21" s="792"/>
      <c r="H21" s="792"/>
      <c r="I21" s="792"/>
      <c r="J21" s="792"/>
      <c r="K21" s="792"/>
      <c r="L21" s="792"/>
      <c r="M21" s="792"/>
      <c r="N21" s="793"/>
    </row>
    <row r="22" spans="1:166" ht="13.5" hidden="1" customHeight="1" x14ac:dyDescent="0.25">
      <c r="A22" s="784"/>
      <c r="B22" s="785"/>
      <c r="C22" s="791"/>
      <c r="D22" s="792"/>
      <c r="E22" s="792"/>
      <c r="F22" s="792"/>
      <c r="G22" s="792"/>
      <c r="H22" s="792"/>
      <c r="I22" s="792"/>
      <c r="J22" s="792"/>
      <c r="K22" s="792"/>
      <c r="L22" s="792"/>
      <c r="M22" s="792"/>
      <c r="N22" s="793"/>
    </row>
    <row r="23" spans="1:166" ht="13.5" hidden="1" customHeight="1" x14ac:dyDescent="0.25">
      <c r="A23" s="786"/>
      <c r="B23" s="787"/>
      <c r="C23" s="794"/>
      <c r="D23" s="795"/>
      <c r="E23" s="795"/>
      <c r="F23" s="795"/>
      <c r="G23" s="795"/>
      <c r="H23" s="795"/>
      <c r="I23" s="795"/>
      <c r="J23" s="795"/>
      <c r="K23" s="795"/>
      <c r="L23" s="795"/>
      <c r="M23" s="795"/>
      <c r="N23" s="796"/>
    </row>
    <row r="24" spans="1:166" ht="18.75" customHeight="1" x14ac:dyDescent="0.25">
      <c r="A24" s="714" t="s">
        <v>272</v>
      </c>
      <c r="B24" s="797"/>
      <c r="C24" s="797"/>
      <c r="D24" s="797"/>
      <c r="E24" s="797"/>
      <c r="F24" s="797"/>
      <c r="G24" s="797"/>
      <c r="H24" s="797"/>
      <c r="I24" s="797"/>
      <c r="J24" s="797"/>
      <c r="K24" s="797"/>
      <c r="L24" s="797"/>
      <c r="M24" s="797"/>
      <c r="N24" s="715"/>
      <c r="R24" s="292"/>
      <c r="S24" s="292"/>
      <c r="T24" s="292"/>
      <c r="U24" s="292"/>
      <c r="V24" s="292"/>
      <c r="W24" s="292"/>
      <c r="X24" s="292"/>
      <c r="Y24" s="292"/>
      <c r="Z24" s="292"/>
      <c r="AA24" s="292"/>
      <c r="AB24" s="292"/>
      <c r="AC24" s="292"/>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27" customHeight="1" x14ac:dyDescent="0.25">
      <c r="A25" s="68">
        <v>1</v>
      </c>
      <c r="B25" s="735"/>
      <c r="C25" s="736"/>
      <c r="D25" s="736"/>
      <c r="E25" s="736"/>
      <c r="F25" s="736"/>
      <c r="G25" s="737"/>
      <c r="H25" s="68">
        <v>6</v>
      </c>
      <c r="I25" s="798"/>
      <c r="J25" s="799"/>
      <c r="K25" s="799"/>
      <c r="L25" s="799"/>
      <c r="M25" s="799"/>
      <c r="N25" s="800"/>
      <c r="R25" s="292"/>
      <c r="S25" s="292"/>
      <c r="T25" s="292"/>
      <c r="U25" s="292"/>
      <c r="V25" s="292"/>
      <c r="W25" s="292"/>
      <c r="X25" s="292"/>
      <c r="Y25" s="292"/>
      <c r="Z25" s="292"/>
      <c r="AA25" s="292"/>
      <c r="AB25" s="292"/>
      <c r="AC25" s="292"/>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27" customHeight="1" x14ac:dyDescent="0.25">
      <c r="A26" s="68">
        <v>2</v>
      </c>
      <c r="B26" s="735"/>
      <c r="C26" s="736"/>
      <c r="D26" s="736"/>
      <c r="E26" s="736"/>
      <c r="F26" s="736"/>
      <c r="G26" s="737"/>
      <c r="H26" s="68">
        <v>7</v>
      </c>
      <c r="I26" s="735"/>
      <c r="J26" s="736"/>
      <c r="K26" s="736"/>
      <c r="L26" s="736"/>
      <c r="M26" s="736"/>
      <c r="N26" s="737"/>
      <c r="R26" s="292"/>
      <c r="S26" s="292"/>
      <c r="T26" s="292"/>
      <c r="U26" s="292"/>
      <c r="V26" s="292"/>
      <c r="W26" s="292"/>
      <c r="X26" s="292"/>
      <c r="Y26" s="292"/>
      <c r="Z26" s="292"/>
      <c r="AA26" s="292"/>
      <c r="AB26" s="292"/>
      <c r="AC26" s="292"/>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26.25" customHeight="1" x14ac:dyDescent="0.25">
      <c r="A27" s="68">
        <v>3</v>
      </c>
      <c r="B27" s="735"/>
      <c r="C27" s="736"/>
      <c r="D27" s="736"/>
      <c r="E27" s="736"/>
      <c r="F27" s="736"/>
      <c r="G27" s="737"/>
      <c r="H27" s="68">
        <v>8</v>
      </c>
      <c r="I27" s="735"/>
      <c r="J27" s="736"/>
      <c r="K27" s="736"/>
      <c r="L27" s="736"/>
      <c r="M27" s="736"/>
      <c r="N27" s="737"/>
      <c r="R27" s="292"/>
      <c r="S27" s="292"/>
      <c r="T27" s="292"/>
      <c r="U27" s="292"/>
      <c r="V27" s="292"/>
      <c r="W27" s="292"/>
      <c r="X27" s="292"/>
      <c r="Y27" s="292"/>
      <c r="Z27" s="292"/>
      <c r="AA27" s="292"/>
      <c r="AB27" s="292"/>
      <c r="AC27" s="292"/>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row>
    <row r="28" spans="1:166" ht="33.75" customHeight="1" x14ac:dyDescent="0.25">
      <c r="A28" s="68">
        <v>4</v>
      </c>
      <c r="B28" s="735"/>
      <c r="C28" s="736"/>
      <c r="D28" s="736"/>
      <c r="E28" s="736"/>
      <c r="F28" s="736"/>
      <c r="G28" s="737"/>
      <c r="H28" s="68">
        <v>9</v>
      </c>
      <c r="I28" s="735"/>
      <c r="J28" s="736"/>
      <c r="K28" s="736"/>
      <c r="L28" s="736"/>
      <c r="M28" s="736"/>
      <c r="N28" s="737"/>
    </row>
    <row r="29" spans="1:166" ht="34.5" customHeight="1" x14ac:dyDescent="0.25">
      <c r="A29" s="68">
        <v>5</v>
      </c>
      <c r="B29" s="735"/>
      <c r="C29" s="736"/>
      <c r="D29" s="736"/>
      <c r="E29" s="736"/>
      <c r="F29" s="736"/>
      <c r="G29" s="737"/>
      <c r="H29" s="68">
        <v>10</v>
      </c>
      <c r="I29" s="738"/>
      <c r="J29" s="738"/>
      <c r="K29" s="738"/>
      <c r="L29" s="738"/>
      <c r="M29" s="738"/>
      <c r="N29" s="738"/>
    </row>
    <row r="30" spans="1:166" x14ac:dyDescent="0.25">
      <c r="A30" s="826" t="s">
        <v>373</v>
      </c>
      <c r="B30" s="827"/>
      <c r="C30" s="827"/>
      <c r="D30" s="827"/>
      <c r="E30" s="827"/>
      <c r="F30" s="827"/>
      <c r="G30" s="827"/>
      <c r="H30" s="827"/>
      <c r="I30" s="827"/>
      <c r="J30" s="827"/>
      <c r="K30" s="827"/>
      <c r="L30" s="827"/>
      <c r="M30" s="827"/>
      <c r="N30" s="828"/>
      <c r="O30" s="293"/>
      <c r="P30" s="293"/>
      <c r="Q30" s="293"/>
      <c r="R30" s="294"/>
    </row>
    <row r="31" spans="1:166" ht="35.25" customHeight="1" x14ac:dyDescent="0.25">
      <c r="A31" s="711" t="s">
        <v>273</v>
      </c>
      <c r="B31" s="712"/>
      <c r="C31" s="712"/>
      <c r="D31" s="712"/>
      <c r="E31" s="712"/>
      <c r="F31" s="712"/>
      <c r="G31" s="712"/>
      <c r="H31" s="713"/>
      <c r="I31" s="714" t="s">
        <v>367</v>
      </c>
      <c r="J31" s="715"/>
      <c r="K31" s="716" t="s">
        <v>368</v>
      </c>
      <c r="L31" s="716"/>
      <c r="M31" s="717" t="s">
        <v>274</v>
      </c>
      <c r="N31" s="717"/>
      <c r="O31" s="717">
        <v>2021</v>
      </c>
      <c r="P31" s="717"/>
      <c r="Q31" s="717">
        <v>2022</v>
      </c>
      <c r="R31" s="717"/>
    </row>
    <row r="32" spans="1:166" x14ac:dyDescent="0.25">
      <c r="A32" s="718" t="s">
        <v>400</v>
      </c>
      <c r="B32" s="719"/>
      <c r="C32" s="719"/>
      <c r="D32" s="719"/>
      <c r="E32" s="719"/>
      <c r="F32" s="719"/>
      <c r="G32" s="719"/>
      <c r="H32" s="720"/>
      <c r="I32" s="886">
        <v>0.05</v>
      </c>
      <c r="J32" s="830"/>
      <c r="K32" s="699"/>
      <c r="L32" s="699"/>
      <c r="M32" s="700"/>
      <c r="N32" s="700"/>
      <c r="O32" s="699"/>
      <c r="P32" s="699"/>
      <c r="Q32" s="700"/>
      <c r="R32" s="700"/>
    </row>
    <row r="33" spans="1:18" x14ac:dyDescent="0.25">
      <c r="A33" s="718" t="s">
        <v>401</v>
      </c>
      <c r="B33" s="719"/>
      <c r="C33" s="719"/>
      <c r="D33" s="719"/>
      <c r="E33" s="719"/>
      <c r="F33" s="719"/>
      <c r="G33" s="719"/>
      <c r="H33" s="720"/>
      <c r="I33" s="886">
        <v>0.1</v>
      </c>
      <c r="J33" s="830"/>
      <c r="K33" s="699"/>
      <c r="L33" s="699"/>
      <c r="M33" s="700"/>
      <c r="N33" s="700"/>
      <c r="O33" s="699"/>
      <c r="P33" s="699"/>
      <c r="Q33" s="699"/>
      <c r="R33" s="699"/>
    </row>
    <row r="34" spans="1:18" s="295" customFormat="1" x14ac:dyDescent="0.25">
      <c r="A34" s="718" t="s">
        <v>402</v>
      </c>
      <c r="B34" s="719"/>
      <c r="C34" s="719"/>
      <c r="D34" s="719"/>
      <c r="E34" s="719"/>
      <c r="F34" s="719"/>
      <c r="G34" s="719"/>
      <c r="H34" s="720"/>
      <c r="I34" s="830" t="s">
        <v>403</v>
      </c>
      <c r="J34" s="830"/>
      <c r="K34" s="699"/>
      <c r="L34" s="699"/>
      <c r="M34" s="700"/>
      <c r="N34" s="700"/>
      <c r="O34" s="699"/>
      <c r="P34" s="699"/>
      <c r="Q34" s="699"/>
      <c r="R34" s="699"/>
    </row>
    <row r="35" spans="1:18" ht="23.25" customHeight="1" x14ac:dyDescent="0.25">
      <c r="A35" s="711" t="s">
        <v>275</v>
      </c>
      <c r="B35" s="712"/>
      <c r="C35" s="712"/>
      <c r="D35" s="712"/>
      <c r="E35" s="712"/>
      <c r="F35" s="712"/>
      <c r="G35" s="712"/>
      <c r="H35" s="713"/>
      <c r="I35" s="714" t="s">
        <v>367</v>
      </c>
      <c r="J35" s="715"/>
      <c r="K35" s="716" t="s">
        <v>368</v>
      </c>
      <c r="L35" s="716"/>
      <c r="M35" s="717" t="s">
        <v>274</v>
      </c>
      <c r="N35" s="717"/>
      <c r="O35" s="717">
        <v>2021</v>
      </c>
      <c r="P35" s="717"/>
      <c r="Q35" s="717">
        <v>2022</v>
      </c>
      <c r="R35" s="717"/>
    </row>
    <row r="36" spans="1:18" ht="33" customHeight="1" x14ac:dyDescent="0.25">
      <c r="A36" s="718" t="s">
        <v>410</v>
      </c>
      <c r="B36" s="719"/>
      <c r="C36" s="719"/>
      <c r="D36" s="719"/>
      <c r="E36" s="719"/>
      <c r="F36" s="719"/>
      <c r="G36" s="719"/>
      <c r="H36" s="720"/>
      <c r="I36" s="829">
        <v>44075</v>
      </c>
      <c r="J36" s="830"/>
      <c r="K36" s="722"/>
      <c r="L36" s="699"/>
      <c r="M36" s="700"/>
      <c r="N36" s="700"/>
      <c r="O36" s="722"/>
      <c r="P36" s="699"/>
      <c r="Q36" s="722"/>
      <c r="R36" s="699"/>
    </row>
    <row r="37" spans="1:18" ht="21.75" customHeight="1" x14ac:dyDescent="0.25">
      <c r="A37" s="718" t="s">
        <v>399</v>
      </c>
      <c r="B37" s="719"/>
      <c r="C37" s="719"/>
      <c r="D37" s="719"/>
      <c r="E37" s="719"/>
      <c r="F37" s="719"/>
      <c r="G37" s="719"/>
      <c r="H37" s="720"/>
      <c r="I37" s="829">
        <v>44166</v>
      </c>
      <c r="J37" s="830"/>
      <c r="K37" s="722"/>
      <c r="L37" s="699"/>
      <c r="M37" s="700"/>
      <c r="N37" s="700"/>
      <c r="O37" s="722"/>
      <c r="P37" s="699"/>
      <c r="Q37" s="722"/>
      <c r="R37" s="699"/>
    </row>
    <row r="38" spans="1:18" ht="21.75" customHeight="1" x14ac:dyDescent="0.25">
      <c r="A38" s="718"/>
      <c r="B38" s="719"/>
      <c r="C38" s="719"/>
      <c r="D38" s="719"/>
      <c r="E38" s="719"/>
      <c r="F38" s="719"/>
      <c r="G38" s="719"/>
      <c r="H38" s="720"/>
      <c r="I38" s="887"/>
      <c r="J38" s="700"/>
      <c r="K38" s="722"/>
      <c r="L38" s="699"/>
      <c r="M38" s="700"/>
      <c r="N38" s="700"/>
      <c r="O38" s="722"/>
      <c r="P38" s="699"/>
      <c r="Q38" s="722"/>
      <c r="R38" s="699"/>
    </row>
    <row r="39" spans="1:18" x14ac:dyDescent="0.25">
      <c r="A39" s="718"/>
      <c r="B39" s="719"/>
      <c r="C39" s="719"/>
      <c r="D39" s="719"/>
      <c r="E39" s="719"/>
      <c r="F39" s="719"/>
      <c r="G39" s="719"/>
      <c r="H39" s="720"/>
      <c r="I39" s="721"/>
      <c r="J39" s="721"/>
      <c r="K39" s="699"/>
      <c r="L39" s="699"/>
      <c r="M39" s="700"/>
      <c r="N39" s="700"/>
      <c r="O39" s="721"/>
      <c r="P39" s="721"/>
      <c r="Q39" s="721"/>
      <c r="R39" s="721"/>
    </row>
    <row r="40" spans="1:18" x14ac:dyDescent="0.25">
      <c r="A40" s="718"/>
      <c r="B40" s="719"/>
      <c r="C40" s="719"/>
      <c r="D40" s="719"/>
      <c r="E40" s="719"/>
      <c r="F40" s="719"/>
      <c r="G40" s="719"/>
      <c r="H40" s="720"/>
      <c r="I40" s="699"/>
      <c r="J40" s="699"/>
      <c r="K40" s="699"/>
      <c r="L40" s="699"/>
      <c r="M40" s="700"/>
      <c r="N40" s="700"/>
      <c r="O40" s="699"/>
      <c r="P40" s="699"/>
      <c r="Q40" s="700"/>
      <c r="R40" s="700"/>
    </row>
    <row r="41" spans="1:18" ht="27" customHeight="1" x14ac:dyDescent="0.25">
      <c r="A41" s="711" t="s">
        <v>277</v>
      </c>
      <c r="B41" s="712"/>
      <c r="C41" s="712"/>
      <c r="D41" s="712"/>
      <c r="E41" s="712"/>
      <c r="F41" s="712"/>
      <c r="G41" s="712"/>
      <c r="H41" s="713"/>
      <c r="I41" s="714" t="s">
        <v>367</v>
      </c>
      <c r="J41" s="715"/>
      <c r="K41" s="716" t="s">
        <v>368</v>
      </c>
      <c r="L41" s="716"/>
      <c r="M41" s="717" t="s">
        <v>274</v>
      </c>
      <c r="N41" s="717"/>
      <c r="O41" s="717">
        <v>2021</v>
      </c>
      <c r="P41" s="717"/>
      <c r="Q41" s="717">
        <v>2022</v>
      </c>
      <c r="R41" s="717"/>
    </row>
    <row r="42" spans="1:18" x14ac:dyDescent="0.25">
      <c r="A42" s="832"/>
      <c r="B42" s="833"/>
      <c r="C42" s="833"/>
      <c r="D42" s="833"/>
      <c r="E42" s="833"/>
      <c r="F42" s="833"/>
      <c r="G42" s="833"/>
      <c r="H42" s="834"/>
      <c r="I42" s="708"/>
      <c r="J42" s="699"/>
      <c r="K42" s="699"/>
      <c r="L42" s="699"/>
      <c r="M42" s="700"/>
      <c r="N42" s="700"/>
      <c r="O42" s="699"/>
      <c r="P42" s="699"/>
      <c r="Q42" s="700"/>
      <c r="R42" s="700"/>
    </row>
    <row r="43" spans="1:18" x14ac:dyDescent="0.25">
      <c r="A43" s="705"/>
      <c r="B43" s="706"/>
      <c r="C43" s="706"/>
      <c r="D43" s="706"/>
      <c r="E43" s="706"/>
      <c r="F43" s="706"/>
      <c r="G43" s="706"/>
      <c r="H43" s="707"/>
      <c r="I43" s="699"/>
      <c r="J43" s="699"/>
      <c r="K43" s="699"/>
      <c r="L43" s="699"/>
      <c r="M43" s="700"/>
      <c r="N43" s="700"/>
      <c r="O43" s="699"/>
      <c r="P43" s="699"/>
      <c r="Q43" s="700"/>
      <c r="R43" s="700"/>
    </row>
    <row r="45" spans="1:18" x14ac:dyDescent="0.25">
      <c r="A45" s="701" t="s">
        <v>278</v>
      </c>
      <c r="B45" s="702"/>
      <c r="C45" s="702"/>
      <c r="D45" s="702"/>
      <c r="E45" s="702"/>
      <c r="F45" s="702"/>
      <c r="G45" s="702"/>
      <c r="H45" s="702"/>
      <c r="I45" s="702"/>
      <c r="J45" s="702"/>
      <c r="K45" s="702"/>
      <c r="L45" s="702"/>
      <c r="M45" s="702"/>
      <c r="N45" s="703"/>
    </row>
    <row r="46" spans="1:18" ht="48.75" customHeight="1" x14ac:dyDescent="0.25">
      <c r="A46" s="704" t="s">
        <v>279</v>
      </c>
      <c r="B46" s="704"/>
      <c r="C46" s="69" t="s">
        <v>280</v>
      </c>
      <c r="D46" s="69" t="s">
        <v>281</v>
      </c>
      <c r="E46" s="69" t="s">
        <v>282</v>
      </c>
      <c r="F46" s="69" t="s">
        <v>283</v>
      </c>
      <c r="G46" s="69" t="s">
        <v>284</v>
      </c>
      <c r="H46" s="69" t="s">
        <v>285</v>
      </c>
      <c r="I46" s="69" t="s">
        <v>286</v>
      </c>
      <c r="J46" s="69" t="s">
        <v>287</v>
      </c>
      <c r="K46" s="69" t="s">
        <v>288</v>
      </c>
      <c r="L46" s="69" t="s">
        <v>289</v>
      </c>
      <c r="M46" s="69" t="s">
        <v>290</v>
      </c>
      <c r="N46" s="69" t="s">
        <v>291</v>
      </c>
    </row>
    <row r="47" spans="1:18" ht="12" customHeight="1" x14ac:dyDescent="0.25">
      <c r="A47" s="690">
        <f>IF(A25&gt;0,A25,"")</f>
        <v>1</v>
      </c>
      <c r="B47" s="691"/>
      <c r="C47" s="296"/>
      <c r="D47" s="70"/>
      <c r="E47" s="70"/>
      <c r="F47" s="71"/>
      <c r="G47" s="71"/>
      <c r="H47" s="297"/>
      <c r="I47" s="297"/>
      <c r="J47" s="323"/>
      <c r="K47" s="325"/>
      <c r="L47" s="70"/>
      <c r="M47" s="70"/>
      <c r="N47" s="70"/>
    </row>
    <row r="48" spans="1:18" ht="12" customHeight="1" thickBot="1" x14ac:dyDescent="0.3">
      <c r="A48" s="692"/>
      <c r="B48" s="693"/>
      <c r="C48" s="73"/>
      <c r="D48" s="73"/>
      <c r="E48" s="73"/>
      <c r="F48" s="74"/>
      <c r="G48" s="74"/>
      <c r="H48" s="74"/>
      <c r="I48" s="74"/>
      <c r="J48" s="74"/>
      <c r="K48" s="75"/>
      <c r="L48" s="76"/>
      <c r="M48" s="73"/>
      <c r="N48" s="73"/>
    </row>
    <row r="49" spans="1:15" ht="12" customHeight="1" x14ac:dyDescent="0.25">
      <c r="A49" s="690">
        <f>IF(A26&gt;0,A26,"")</f>
        <v>2</v>
      </c>
      <c r="B49" s="691"/>
      <c r="C49" s="70"/>
      <c r="D49" s="70"/>
      <c r="E49" s="70"/>
      <c r="F49" s="71"/>
      <c r="G49" s="71"/>
      <c r="H49" s="71"/>
      <c r="I49" s="71"/>
      <c r="J49" s="324"/>
      <c r="K49" s="324"/>
      <c r="L49" s="324"/>
      <c r="M49" s="324"/>
      <c r="N49" s="324"/>
    </row>
    <row r="50" spans="1:15" ht="12" customHeight="1" thickBot="1" x14ac:dyDescent="0.3">
      <c r="A50" s="692"/>
      <c r="B50" s="693"/>
      <c r="C50" s="73"/>
      <c r="D50" s="73"/>
      <c r="E50" s="73"/>
      <c r="F50" s="74"/>
      <c r="G50" s="74"/>
      <c r="H50" s="74"/>
      <c r="I50" s="74"/>
      <c r="J50" s="74"/>
      <c r="K50" s="298"/>
      <c r="L50" s="74"/>
      <c r="M50" s="74"/>
      <c r="N50" s="73"/>
    </row>
    <row r="51" spans="1:15" ht="12" customHeight="1" x14ac:dyDescent="0.25">
      <c r="A51" s="690">
        <f>IF(A27&gt;0,A27,"")</f>
        <v>3</v>
      </c>
      <c r="B51" s="691"/>
      <c r="C51" s="70"/>
      <c r="D51" s="149"/>
      <c r="E51" s="70"/>
      <c r="F51" s="71"/>
      <c r="G51" s="71"/>
      <c r="H51" s="71"/>
      <c r="I51" s="71"/>
      <c r="J51" s="71"/>
      <c r="K51" s="71"/>
      <c r="L51" s="72"/>
      <c r="M51" s="71"/>
      <c r="N51" s="70"/>
    </row>
    <row r="52" spans="1:15" ht="12" customHeight="1" thickBot="1" x14ac:dyDescent="0.3">
      <c r="A52" s="692"/>
      <c r="B52" s="693"/>
      <c r="C52" s="73"/>
      <c r="D52" s="73"/>
      <c r="E52" s="73"/>
      <c r="F52" s="74"/>
      <c r="G52" s="74"/>
      <c r="H52" s="74"/>
      <c r="I52" s="74"/>
      <c r="J52" s="74"/>
      <c r="K52" s="75"/>
      <c r="L52" s="75"/>
      <c r="M52" s="75"/>
      <c r="N52" s="73"/>
    </row>
    <row r="53" spans="1:15" ht="12" customHeight="1" x14ac:dyDescent="0.25">
      <c r="A53" s="690">
        <v>4</v>
      </c>
      <c r="B53" s="691"/>
      <c r="C53" s="70"/>
      <c r="D53" s="70"/>
      <c r="E53" s="70"/>
      <c r="F53" s="71"/>
      <c r="G53" s="71"/>
      <c r="H53" s="71"/>
      <c r="I53" s="71"/>
      <c r="J53" s="71"/>
      <c r="K53" s="71"/>
      <c r="L53" s="71"/>
      <c r="M53" s="71"/>
      <c r="N53" s="70"/>
    </row>
    <row r="54" spans="1:15" ht="12" customHeight="1" thickBot="1" x14ac:dyDescent="0.3">
      <c r="A54" s="692"/>
      <c r="B54" s="693"/>
      <c r="C54" s="73"/>
      <c r="D54" s="73"/>
      <c r="E54" s="73"/>
      <c r="F54" s="74"/>
      <c r="G54" s="74"/>
      <c r="H54" s="74"/>
      <c r="I54" s="74"/>
      <c r="J54" s="74"/>
      <c r="K54" s="74"/>
      <c r="L54" s="73"/>
      <c r="M54" s="73"/>
      <c r="N54" s="76"/>
    </row>
    <row r="55" spans="1:15" ht="12" customHeight="1" x14ac:dyDescent="0.25">
      <c r="A55" s="690">
        <v>5</v>
      </c>
      <c r="B55" s="691"/>
      <c r="C55" s="70"/>
      <c r="D55" s="70"/>
      <c r="E55" s="70"/>
      <c r="F55" s="71"/>
      <c r="G55" s="71"/>
      <c r="H55" s="71"/>
      <c r="I55" s="71"/>
      <c r="J55" s="71"/>
      <c r="K55" s="71"/>
      <c r="L55" s="70"/>
      <c r="M55" s="70"/>
      <c r="N55" s="70"/>
    </row>
    <row r="56" spans="1:15" ht="12" customHeight="1" thickBot="1" x14ac:dyDescent="0.3">
      <c r="A56" s="692"/>
      <c r="B56" s="693"/>
      <c r="C56" s="73"/>
      <c r="D56" s="73"/>
      <c r="E56" s="73"/>
      <c r="F56" s="74"/>
      <c r="G56" s="74"/>
      <c r="H56" s="74"/>
      <c r="I56" s="74"/>
      <c r="J56" s="74"/>
      <c r="K56" s="74"/>
      <c r="L56" s="73"/>
      <c r="M56" s="73"/>
      <c r="N56" s="73"/>
    </row>
    <row r="57" spans="1:15" ht="12" customHeight="1" x14ac:dyDescent="0.25">
      <c r="A57" s="690">
        <v>6</v>
      </c>
      <c r="B57" s="691"/>
      <c r="C57" s="70"/>
      <c r="D57" s="70"/>
      <c r="E57" s="70"/>
      <c r="F57" s="71"/>
      <c r="G57" s="71"/>
      <c r="H57" s="71"/>
      <c r="I57" s="71"/>
      <c r="J57" s="71"/>
      <c r="K57" s="71"/>
      <c r="L57" s="70"/>
      <c r="M57" s="70"/>
      <c r="N57" s="70"/>
    </row>
    <row r="58" spans="1:15" ht="12" customHeight="1" thickBot="1" x14ac:dyDescent="0.3">
      <c r="A58" s="692"/>
      <c r="B58" s="693"/>
      <c r="C58" s="73"/>
      <c r="D58" s="73"/>
      <c r="E58" s="73"/>
      <c r="F58" s="74"/>
      <c r="G58" s="74"/>
      <c r="H58" s="74"/>
      <c r="I58" s="74"/>
      <c r="J58" s="74"/>
      <c r="K58" s="74"/>
      <c r="L58" s="73"/>
      <c r="M58" s="73"/>
      <c r="N58" s="73"/>
    </row>
    <row r="59" spans="1:15" ht="12" customHeight="1" x14ac:dyDescent="0.25">
      <c r="A59" s="690">
        <v>7</v>
      </c>
      <c r="B59" s="691"/>
      <c r="C59" s="70"/>
      <c r="D59" s="70"/>
      <c r="E59" s="70"/>
      <c r="F59" s="71"/>
      <c r="G59" s="71"/>
      <c r="H59" s="71"/>
      <c r="I59" s="71"/>
      <c r="J59" s="71"/>
      <c r="K59" s="71"/>
      <c r="L59" s="70"/>
      <c r="M59" s="70"/>
      <c r="N59" s="70"/>
    </row>
    <row r="60" spans="1:15" ht="12" customHeight="1" thickBot="1" x14ac:dyDescent="0.3">
      <c r="A60" s="692"/>
      <c r="B60" s="693"/>
      <c r="C60" s="73"/>
      <c r="D60" s="73"/>
      <c r="E60" s="73"/>
      <c r="F60" s="74"/>
      <c r="G60" s="74"/>
      <c r="H60" s="74"/>
      <c r="I60" s="74"/>
      <c r="J60" s="74"/>
      <c r="K60" s="74"/>
      <c r="L60" s="73"/>
      <c r="M60" s="73"/>
      <c r="N60" s="73"/>
    </row>
    <row r="61" spans="1:15" ht="12" customHeight="1" x14ac:dyDescent="0.25">
      <c r="A61" s="690">
        <v>8</v>
      </c>
      <c r="B61" s="691"/>
      <c r="C61" s="70"/>
      <c r="D61" s="70"/>
      <c r="E61" s="70"/>
      <c r="F61" s="71"/>
      <c r="G61" s="71"/>
      <c r="H61" s="71"/>
      <c r="I61" s="71"/>
      <c r="J61" s="71"/>
      <c r="K61" s="71"/>
      <c r="L61" s="70"/>
      <c r="M61" s="70"/>
      <c r="N61" s="299"/>
      <c r="O61" s="77"/>
    </row>
    <row r="62" spans="1:15" ht="12" customHeight="1" thickBot="1" x14ac:dyDescent="0.3">
      <c r="A62" s="692"/>
      <c r="B62" s="693"/>
      <c r="C62" s="73"/>
      <c r="D62" s="73"/>
      <c r="E62" s="73"/>
      <c r="F62" s="74"/>
      <c r="G62" s="74"/>
      <c r="H62" s="74"/>
      <c r="I62" s="74"/>
      <c r="J62" s="74"/>
      <c r="K62" s="74"/>
      <c r="L62" s="73"/>
      <c r="M62" s="73"/>
      <c r="N62" s="73"/>
    </row>
    <row r="63" spans="1:15" ht="12" customHeight="1" x14ac:dyDescent="0.25">
      <c r="A63" s="690">
        <v>9</v>
      </c>
      <c r="B63" s="691"/>
      <c r="C63" s="70"/>
      <c r="D63" s="70"/>
      <c r="E63" s="70"/>
      <c r="F63" s="71"/>
      <c r="G63" s="71"/>
      <c r="H63" s="71"/>
      <c r="I63" s="71"/>
      <c r="J63" s="71"/>
      <c r="K63" s="71"/>
      <c r="L63" s="70"/>
      <c r="M63" s="70"/>
      <c r="N63" s="70"/>
    </row>
    <row r="64" spans="1:15" ht="12" customHeight="1" thickBot="1" x14ac:dyDescent="0.3">
      <c r="A64" s="692"/>
      <c r="B64" s="693"/>
      <c r="C64" s="73"/>
      <c r="D64" s="73"/>
      <c r="E64" s="73"/>
      <c r="F64" s="74"/>
      <c r="G64" s="74"/>
      <c r="H64" s="74"/>
      <c r="I64" s="74"/>
      <c r="J64" s="74"/>
      <c r="K64" s="74"/>
      <c r="L64" s="73"/>
      <c r="M64" s="73"/>
      <c r="N64" s="73"/>
    </row>
    <row r="65" spans="1:14" ht="12" customHeight="1" x14ac:dyDescent="0.25">
      <c r="A65" s="690">
        <v>10</v>
      </c>
      <c r="B65" s="691"/>
      <c r="C65" s="70"/>
      <c r="D65" s="70"/>
      <c r="E65" s="70"/>
      <c r="F65" s="71"/>
      <c r="G65" s="71"/>
      <c r="H65" s="71"/>
      <c r="I65" s="71"/>
      <c r="J65" s="71"/>
      <c r="K65" s="71"/>
      <c r="L65" s="70"/>
      <c r="M65" s="70"/>
      <c r="N65" s="70"/>
    </row>
    <row r="66" spans="1:14" ht="10.5" customHeight="1" thickBot="1" x14ac:dyDescent="0.3">
      <c r="A66" s="692"/>
      <c r="B66" s="693"/>
      <c r="C66" s="73"/>
      <c r="D66" s="73"/>
      <c r="E66" s="73"/>
      <c r="F66" s="73"/>
      <c r="G66" s="73"/>
      <c r="H66" s="73"/>
      <c r="I66" s="73"/>
      <c r="J66" s="74"/>
      <c r="K66" s="74"/>
      <c r="L66" s="73"/>
      <c r="M66" s="73"/>
      <c r="N66" s="73"/>
    </row>
    <row r="67" spans="1:14" ht="4.5" hidden="1" customHeight="1" x14ac:dyDescent="0.25">
      <c r="A67" s="835" t="s">
        <v>374</v>
      </c>
      <c r="B67" s="836"/>
      <c r="C67" s="836"/>
      <c r="D67" s="836"/>
      <c r="E67" s="837"/>
      <c r="F67" s="838"/>
      <c r="G67" s="839"/>
      <c r="H67" s="840" t="s">
        <v>374</v>
      </c>
      <c r="I67" s="840"/>
      <c r="J67" s="840"/>
      <c r="K67" s="840"/>
      <c r="L67" s="840"/>
      <c r="M67" s="841"/>
      <c r="N67" s="841"/>
    </row>
    <row r="68" spans="1:14" hidden="1" x14ac:dyDescent="0.25">
      <c r="A68" s="842" t="s">
        <v>375</v>
      </c>
      <c r="B68" s="843"/>
      <c r="C68" s="843"/>
      <c r="D68" s="843"/>
      <c r="E68" s="844"/>
      <c r="F68" s="838"/>
      <c r="G68" s="839"/>
      <c r="H68" s="840" t="s">
        <v>375</v>
      </c>
      <c r="I68" s="840"/>
      <c r="J68" s="840"/>
      <c r="K68" s="840"/>
      <c r="L68" s="840"/>
      <c r="M68" s="841"/>
      <c r="N68" s="841"/>
    </row>
    <row r="69" spans="1:14" hidden="1" x14ac:dyDescent="0.25">
      <c r="A69" s="300"/>
      <c r="B69" s="300"/>
      <c r="C69" s="300"/>
      <c r="D69" s="300"/>
      <c r="E69" s="300"/>
      <c r="F69" s="300"/>
      <c r="G69" s="300"/>
      <c r="H69" s="300"/>
      <c r="I69" s="300"/>
      <c r="J69" s="300"/>
      <c r="K69" s="300"/>
      <c r="L69" s="300"/>
      <c r="M69" s="300"/>
      <c r="N69" s="300"/>
    </row>
    <row r="70" spans="1:14" hidden="1" x14ac:dyDescent="0.25">
      <c r="A70" s="854" t="s">
        <v>376</v>
      </c>
      <c r="B70" s="855"/>
      <c r="C70" s="855"/>
      <c r="D70" s="855"/>
      <c r="E70" s="855"/>
      <c r="F70" s="855"/>
      <c r="G70" s="856"/>
      <c r="H70" s="857" t="s">
        <v>376</v>
      </c>
      <c r="I70" s="857"/>
      <c r="J70" s="857"/>
      <c r="K70" s="857"/>
      <c r="L70" s="857"/>
      <c r="M70" s="857"/>
      <c r="N70" s="857"/>
    </row>
    <row r="71" spans="1:14" hidden="1" x14ac:dyDescent="0.25">
      <c r="A71" s="840" t="s">
        <v>377</v>
      </c>
      <c r="B71" s="840"/>
      <c r="C71" s="845"/>
      <c r="D71" s="846"/>
      <c r="E71" s="846"/>
      <c r="F71" s="846"/>
      <c r="G71" s="847"/>
      <c r="H71" s="840" t="s">
        <v>378</v>
      </c>
      <c r="I71" s="840"/>
      <c r="J71" s="845"/>
      <c r="K71" s="846"/>
      <c r="L71" s="846"/>
      <c r="M71" s="846"/>
      <c r="N71" s="847"/>
    </row>
    <row r="72" spans="1:14" hidden="1" x14ac:dyDescent="0.25">
      <c r="A72" s="840"/>
      <c r="B72" s="840"/>
      <c r="C72" s="848"/>
      <c r="D72" s="849"/>
      <c r="E72" s="849"/>
      <c r="F72" s="849"/>
      <c r="G72" s="850"/>
      <c r="H72" s="840"/>
      <c r="I72" s="840"/>
      <c r="J72" s="848"/>
      <c r="K72" s="849"/>
      <c r="L72" s="849"/>
      <c r="M72" s="849"/>
      <c r="N72" s="850"/>
    </row>
    <row r="73" spans="1:14" hidden="1" x14ac:dyDescent="0.25">
      <c r="A73" s="840"/>
      <c r="B73" s="840"/>
      <c r="C73" s="851"/>
      <c r="D73" s="852"/>
      <c r="E73" s="852"/>
      <c r="F73" s="852"/>
      <c r="G73" s="853"/>
      <c r="H73" s="840"/>
      <c r="I73" s="840"/>
      <c r="J73" s="851"/>
      <c r="K73" s="852"/>
      <c r="L73" s="852"/>
      <c r="M73" s="852"/>
      <c r="N73" s="853"/>
    </row>
    <row r="74" spans="1:14" hidden="1" x14ac:dyDescent="0.25">
      <c r="A74" s="840" t="s">
        <v>379</v>
      </c>
      <c r="B74" s="840"/>
      <c r="C74" s="845"/>
      <c r="D74" s="846"/>
      <c r="E74" s="846"/>
      <c r="F74" s="846"/>
      <c r="G74" s="847"/>
      <c r="H74" s="840" t="s">
        <v>379</v>
      </c>
      <c r="I74" s="840"/>
      <c r="J74" s="845"/>
      <c r="K74" s="846"/>
      <c r="L74" s="846"/>
      <c r="M74" s="846"/>
      <c r="N74" s="847"/>
    </row>
    <row r="75" spans="1:14" hidden="1" x14ac:dyDescent="0.25">
      <c r="A75" s="840"/>
      <c r="B75" s="840"/>
      <c r="C75" s="848"/>
      <c r="D75" s="849"/>
      <c r="E75" s="849"/>
      <c r="F75" s="849"/>
      <c r="G75" s="850"/>
      <c r="H75" s="840"/>
      <c r="I75" s="840"/>
      <c r="J75" s="848"/>
      <c r="K75" s="849"/>
      <c r="L75" s="849"/>
      <c r="M75" s="849"/>
      <c r="N75" s="850"/>
    </row>
    <row r="76" spans="1:14" hidden="1" x14ac:dyDescent="0.25">
      <c r="A76" s="840"/>
      <c r="B76" s="840"/>
      <c r="C76" s="851"/>
      <c r="D76" s="852"/>
      <c r="E76" s="852"/>
      <c r="F76" s="852"/>
      <c r="G76" s="853"/>
      <c r="H76" s="840"/>
      <c r="I76" s="840"/>
      <c r="J76" s="851"/>
      <c r="K76" s="852"/>
      <c r="L76" s="852"/>
      <c r="M76" s="852"/>
      <c r="N76" s="853"/>
    </row>
    <row r="77" spans="1:14" hidden="1" x14ac:dyDescent="0.25">
      <c r="A77" s="854" t="s">
        <v>380</v>
      </c>
      <c r="B77" s="855"/>
      <c r="C77" s="855"/>
      <c r="D77" s="855"/>
      <c r="E77" s="855"/>
      <c r="F77" s="855"/>
      <c r="G77" s="856"/>
      <c r="H77" s="857" t="s">
        <v>380</v>
      </c>
      <c r="I77" s="857"/>
      <c r="J77" s="857"/>
      <c r="K77" s="857"/>
      <c r="L77" s="857"/>
      <c r="M77" s="857"/>
      <c r="N77" s="857"/>
    </row>
    <row r="78" spans="1:14" hidden="1" x14ac:dyDescent="0.25">
      <c r="A78" s="840" t="s">
        <v>381</v>
      </c>
      <c r="B78" s="840"/>
      <c r="C78" s="845"/>
      <c r="D78" s="846"/>
      <c r="E78" s="846"/>
      <c r="F78" s="846"/>
      <c r="G78" s="847"/>
      <c r="H78" s="840" t="s">
        <v>382</v>
      </c>
      <c r="I78" s="840"/>
      <c r="J78" s="845"/>
      <c r="K78" s="846"/>
      <c r="L78" s="846"/>
      <c r="M78" s="846"/>
      <c r="N78" s="847"/>
    </row>
    <row r="79" spans="1:14" hidden="1" x14ac:dyDescent="0.25">
      <c r="A79" s="840"/>
      <c r="B79" s="840"/>
      <c r="C79" s="848"/>
      <c r="D79" s="849"/>
      <c r="E79" s="849"/>
      <c r="F79" s="849"/>
      <c r="G79" s="850"/>
      <c r="H79" s="840"/>
      <c r="I79" s="840"/>
      <c r="J79" s="848"/>
      <c r="K79" s="849"/>
      <c r="L79" s="849"/>
      <c r="M79" s="849"/>
      <c r="N79" s="850"/>
    </row>
    <row r="80" spans="1:14" hidden="1" x14ac:dyDescent="0.25">
      <c r="A80" s="840"/>
      <c r="B80" s="840"/>
      <c r="C80" s="851"/>
      <c r="D80" s="852"/>
      <c r="E80" s="852"/>
      <c r="F80" s="852"/>
      <c r="G80" s="853"/>
      <c r="H80" s="840"/>
      <c r="I80" s="840"/>
      <c r="J80" s="851"/>
      <c r="K80" s="852"/>
      <c r="L80" s="852"/>
      <c r="M80" s="852"/>
      <c r="N80" s="853"/>
    </row>
    <row r="81" spans="1:14" hidden="1" x14ac:dyDescent="0.25">
      <c r="A81" s="840" t="s">
        <v>383</v>
      </c>
      <c r="B81" s="840"/>
      <c r="C81" s="845"/>
      <c r="D81" s="846"/>
      <c r="E81" s="846"/>
      <c r="F81" s="846"/>
      <c r="G81" s="847"/>
      <c r="H81" s="840" t="s">
        <v>383</v>
      </c>
      <c r="I81" s="840"/>
      <c r="J81" s="845"/>
      <c r="K81" s="846"/>
      <c r="L81" s="846"/>
      <c r="M81" s="846"/>
      <c r="N81" s="847"/>
    </row>
    <row r="82" spans="1:14" hidden="1" x14ac:dyDescent="0.25">
      <c r="A82" s="840"/>
      <c r="B82" s="840"/>
      <c r="C82" s="848"/>
      <c r="D82" s="849"/>
      <c r="E82" s="849"/>
      <c r="F82" s="849"/>
      <c r="G82" s="850"/>
      <c r="H82" s="840"/>
      <c r="I82" s="840"/>
      <c r="J82" s="848"/>
      <c r="K82" s="849"/>
      <c r="L82" s="849"/>
      <c r="M82" s="849"/>
      <c r="N82" s="850"/>
    </row>
    <row r="83" spans="1:14" hidden="1" x14ac:dyDescent="0.25">
      <c r="A83" s="840"/>
      <c r="B83" s="840"/>
      <c r="C83" s="851"/>
      <c r="D83" s="852"/>
      <c r="E83" s="852"/>
      <c r="F83" s="852"/>
      <c r="G83" s="853"/>
      <c r="H83" s="840"/>
      <c r="I83" s="840"/>
      <c r="J83" s="851"/>
      <c r="K83" s="852"/>
      <c r="L83" s="852"/>
      <c r="M83" s="852"/>
      <c r="N83" s="853"/>
    </row>
    <row r="84" spans="1:14" x14ac:dyDescent="0.25">
      <c r="A84" s="300"/>
      <c r="B84" s="300"/>
      <c r="C84" s="300"/>
      <c r="D84" s="300"/>
      <c r="E84" s="300"/>
      <c r="F84" s="300"/>
      <c r="G84" s="300"/>
      <c r="H84" s="300"/>
      <c r="I84" s="300"/>
      <c r="J84" s="300"/>
      <c r="K84" s="300"/>
      <c r="L84" s="300"/>
      <c r="M84" s="300"/>
      <c r="N84" s="300"/>
    </row>
    <row r="85" spans="1:14" x14ac:dyDescent="0.25">
      <c r="A85" s="854" t="s">
        <v>292</v>
      </c>
      <c r="B85" s="855"/>
      <c r="C85" s="855"/>
      <c r="D85" s="855"/>
      <c r="E85" s="855"/>
      <c r="F85" s="855"/>
      <c r="G85" s="855"/>
      <c r="H85" s="855"/>
      <c r="I85" s="855"/>
      <c r="J85" s="855"/>
      <c r="K85" s="855"/>
      <c r="L85" s="855"/>
      <c r="M85" s="855"/>
      <c r="N85" s="856"/>
    </row>
    <row r="86" spans="1:14" ht="31.5" customHeight="1" x14ac:dyDescent="0.25">
      <c r="A86" s="301" t="s">
        <v>293</v>
      </c>
      <c r="B86" s="858" t="s">
        <v>294</v>
      </c>
      <c r="C86" s="859"/>
      <c r="D86" s="859"/>
      <c r="E86" s="859"/>
      <c r="F86" s="860"/>
      <c r="G86" s="861" t="s">
        <v>295</v>
      </c>
      <c r="H86" s="861"/>
      <c r="I86" s="861" t="s">
        <v>296</v>
      </c>
      <c r="J86" s="861"/>
      <c r="K86" s="861" t="s">
        <v>297</v>
      </c>
      <c r="L86" s="861"/>
      <c r="M86" s="862" t="s">
        <v>298</v>
      </c>
      <c r="N86" s="862"/>
    </row>
    <row r="87" spans="1:14" x14ac:dyDescent="0.25">
      <c r="A87" s="302" t="s">
        <v>384</v>
      </c>
      <c r="B87" s="863" t="s">
        <v>385</v>
      </c>
      <c r="C87" s="864"/>
      <c r="D87" s="864"/>
      <c r="E87" s="864"/>
      <c r="F87" s="839"/>
      <c r="G87" s="865"/>
      <c r="H87" s="866"/>
      <c r="I87" s="867"/>
      <c r="J87" s="867"/>
      <c r="K87" s="868"/>
      <c r="L87" s="867"/>
      <c r="M87" s="869"/>
      <c r="N87" s="869"/>
    </row>
    <row r="88" spans="1:14" x14ac:dyDescent="0.25">
      <c r="A88" s="302"/>
      <c r="B88" s="863"/>
      <c r="C88" s="864"/>
      <c r="D88" s="864"/>
      <c r="E88" s="864"/>
      <c r="F88" s="839"/>
      <c r="G88" s="865"/>
      <c r="H88" s="866"/>
      <c r="I88" s="867"/>
      <c r="J88" s="867"/>
      <c r="K88" s="868"/>
      <c r="L88" s="867"/>
      <c r="M88" s="869"/>
      <c r="N88" s="869"/>
    </row>
    <row r="89" spans="1:14" x14ac:dyDescent="0.25">
      <c r="A89" s="302"/>
      <c r="B89" s="863"/>
      <c r="C89" s="864"/>
      <c r="D89" s="864"/>
      <c r="E89" s="864"/>
      <c r="F89" s="839"/>
      <c r="G89" s="865"/>
      <c r="H89" s="866"/>
      <c r="I89" s="867"/>
      <c r="J89" s="867"/>
      <c r="K89" s="867"/>
      <c r="L89" s="867"/>
      <c r="M89" s="869"/>
      <c r="N89" s="869"/>
    </row>
    <row r="90" spans="1:14" x14ac:dyDescent="0.25">
      <c r="A90" s="303"/>
      <c r="B90" s="838"/>
      <c r="C90" s="864"/>
      <c r="D90" s="864"/>
      <c r="E90" s="864"/>
      <c r="F90" s="839"/>
      <c r="G90" s="865"/>
      <c r="H90" s="866"/>
      <c r="I90" s="867"/>
      <c r="J90" s="867"/>
      <c r="K90" s="867"/>
      <c r="L90" s="867"/>
      <c r="M90" s="869"/>
      <c r="N90" s="869"/>
    </row>
    <row r="91" spans="1:14" x14ac:dyDescent="0.25">
      <c r="A91" s="303"/>
      <c r="B91" s="838"/>
      <c r="C91" s="864"/>
      <c r="D91" s="864"/>
      <c r="E91" s="864"/>
      <c r="F91" s="839"/>
      <c r="G91" s="865"/>
      <c r="H91" s="866"/>
      <c r="I91" s="867"/>
      <c r="J91" s="867"/>
      <c r="K91" s="867"/>
      <c r="L91" s="867"/>
      <c r="M91" s="869"/>
      <c r="N91" s="869"/>
    </row>
    <row r="92" spans="1:14" x14ac:dyDescent="0.25">
      <c r="A92" s="303"/>
      <c r="B92" s="838"/>
      <c r="C92" s="864"/>
      <c r="D92" s="864"/>
      <c r="E92" s="864"/>
      <c r="F92" s="839"/>
      <c r="G92" s="865"/>
      <c r="H92" s="866"/>
      <c r="I92" s="867"/>
      <c r="J92" s="867"/>
      <c r="K92" s="867"/>
      <c r="L92" s="867"/>
      <c r="M92" s="869"/>
      <c r="N92" s="869"/>
    </row>
    <row r="93" spans="1:14" x14ac:dyDescent="0.25">
      <c r="A93" s="303"/>
      <c r="B93" s="838"/>
      <c r="C93" s="864"/>
      <c r="D93" s="864"/>
      <c r="E93" s="864"/>
      <c r="F93" s="839"/>
      <c r="G93" s="865"/>
      <c r="H93" s="866"/>
      <c r="I93" s="867"/>
      <c r="J93" s="867"/>
      <c r="K93" s="867"/>
      <c r="L93" s="867"/>
      <c r="M93" s="869"/>
      <c r="N93" s="869"/>
    </row>
    <row r="94" spans="1:14" x14ac:dyDescent="0.25">
      <c r="A94" s="304">
        <f>COUNTA(B87:F93)</f>
        <v>1</v>
      </c>
      <c r="B94" s="870" t="s">
        <v>299</v>
      </c>
      <c r="C94" s="870"/>
      <c r="D94" s="870"/>
      <c r="E94" s="870"/>
      <c r="F94" s="870"/>
      <c r="G94" s="870"/>
      <c r="H94" s="870"/>
      <c r="I94" s="870"/>
      <c r="J94" s="870"/>
      <c r="K94" s="870"/>
      <c r="L94" s="871"/>
      <c r="M94" s="872"/>
      <c r="N94" s="872"/>
    </row>
    <row r="95" spans="1:14" x14ac:dyDescent="0.25">
      <c r="A95" s="300"/>
      <c r="B95" s="300"/>
      <c r="C95" s="300"/>
      <c r="D95" s="300"/>
      <c r="E95" s="300"/>
      <c r="F95" s="300"/>
      <c r="G95" s="300"/>
      <c r="H95" s="300"/>
      <c r="I95" s="300"/>
      <c r="J95" s="300"/>
      <c r="K95" s="300"/>
      <c r="L95" s="300"/>
      <c r="M95" s="300"/>
      <c r="N95" s="300"/>
    </row>
    <row r="96" spans="1:14" x14ac:dyDescent="0.25">
      <c r="A96" s="854" t="s">
        <v>300</v>
      </c>
      <c r="B96" s="855"/>
      <c r="C96" s="855"/>
      <c r="D96" s="855"/>
      <c r="E96" s="855"/>
      <c r="F96" s="855"/>
      <c r="G96" s="855"/>
      <c r="H96" s="855"/>
      <c r="I96" s="855"/>
      <c r="J96" s="855"/>
      <c r="K96" s="855"/>
      <c r="L96" s="855"/>
      <c r="M96" s="855"/>
      <c r="N96" s="856"/>
    </row>
    <row r="97" spans="1:16" x14ac:dyDescent="0.25">
      <c r="A97" s="842" t="s">
        <v>301</v>
      </c>
      <c r="B97" s="843"/>
      <c r="C97" s="843"/>
      <c r="D97" s="844"/>
      <c r="E97" s="842" t="s">
        <v>100</v>
      </c>
      <c r="F97" s="843"/>
      <c r="G97" s="843"/>
      <c r="H97" s="843"/>
      <c r="I97" s="843"/>
      <c r="J97" s="843"/>
      <c r="K97" s="843"/>
      <c r="L97" s="843"/>
      <c r="M97" s="873" t="s">
        <v>302</v>
      </c>
      <c r="N97" s="875"/>
    </row>
    <row r="98" spans="1:16" x14ac:dyDescent="0.25">
      <c r="A98" s="876"/>
      <c r="B98" s="877"/>
      <c r="C98" s="877"/>
      <c r="D98" s="878"/>
      <c r="E98" s="876"/>
      <c r="F98" s="877"/>
      <c r="G98" s="877"/>
      <c r="H98" s="877"/>
      <c r="I98" s="877"/>
      <c r="J98" s="877"/>
      <c r="K98" s="877"/>
      <c r="L98" s="877"/>
      <c r="M98" s="882"/>
      <c r="N98" s="883"/>
    </row>
    <row r="99" spans="1:16" x14ac:dyDescent="0.25">
      <c r="A99" s="879"/>
      <c r="B99" s="880"/>
      <c r="C99" s="880"/>
      <c r="D99" s="881"/>
      <c r="E99" s="879"/>
      <c r="F99" s="880"/>
      <c r="G99" s="880"/>
      <c r="H99" s="880"/>
      <c r="I99" s="880"/>
      <c r="J99" s="880"/>
      <c r="K99" s="880"/>
      <c r="L99" s="880"/>
      <c r="M99" s="884"/>
      <c r="N99" s="885"/>
      <c r="O99" s="82"/>
      <c r="P99" s="83"/>
    </row>
    <row r="100" spans="1:16" x14ac:dyDescent="0.25">
      <c r="A100" s="876"/>
      <c r="B100" s="877"/>
      <c r="C100" s="877"/>
      <c r="D100" s="878"/>
      <c r="E100" s="876"/>
      <c r="F100" s="877"/>
      <c r="G100" s="877"/>
      <c r="H100" s="877"/>
      <c r="I100" s="877"/>
      <c r="J100" s="877"/>
      <c r="K100" s="877"/>
      <c r="L100" s="877"/>
      <c r="M100" s="882"/>
      <c r="N100" s="883"/>
    </row>
    <row r="101" spans="1:16" x14ac:dyDescent="0.25">
      <c r="A101" s="879"/>
      <c r="B101" s="880"/>
      <c r="C101" s="880"/>
      <c r="D101" s="881"/>
      <c r="E101" s="879"/>
      <c r="F101" s="880"/>
      <c r="G101" s="880"/>
      <c r="H101" s="880"/>
      <c r="I101" s="880"/>
      <c r="J101" s="880"/>
      <c r="K101" s="880"/>
      <c r="L101" s="880"/>
      <c r="M101" s="884"/>
      <c r="N101" s="885"/>
    </row>
    <row r="102" spans="1:16" x14ac:dyDescent="0.25">
      <c r="A102" s="876"/>
      <c r="B102" s="877"/>
      <c r="C102" s="877"/>
      <c r="D102" s="878"/>
      <c r="E102" s="876"/>
      <c r="F102" s="877"/>
      <c r="G102" s="877"/>
      <c r="H102" s="877"/>
      <c r="I102" s="877"/>
      <c r="J102" s="877"/>
      <c r="K102" s="877"/>
      <c r="L102" s="877"/>
      <c r="M102" s="882"/>
      <c r="N102" s="883"/>
    </row>
    <row r="103" spans="1:16" x14ac:dyDescent="0.25">
      <c r="A103" s="879"/>
      <c r="B103" s="880"/>
      <c r="C103" s="880"/>
      <c r="D103" s="881"/>
      <c r="E103" s="879"/>
      <c r="F103" s="880"/>
      <c r="G103" s="880"/>
      <c r="H103" s="880"/>
      <c r="I103" s="880"/>
      <c r="J103" s="880"/>
      <c r="K103" s="880"/>
      <c r="L103" s="880"/>
      <c r="M103" s="884"/>
      <c r="N103" s="885"/>
    </row>
    <row r="104" spans="1:16" x14ac:dyDescent="0.25">
      <c r="A104" s="873" t="s">
        <v>303</v>
      </c>
      <c r="B104" s="874"/>
      <c r="C104" s="874"/>
      <c r="D104" s="874"/>
      <c r="E104" s="874"/>
      <c r="F104" s="874"/>
      <c r="G104" s="874"/>
      <c r="H104" s="874"/>
      <c r="I104" s="874"/>
      <c r="J104" s="874"/>
      <c r="K104" s="874"/>
      <c r="L104" s="875"/>
      <c r="M104" s="872"/>
      <c r="N104" s="872"/>
    </row>
    <row r="65322" spans="251:255" x14ac:dyDescent="0.25">
      <c r="IQ65322" s="63" t="s">
        <v>304</v>
      </c>
      <c r="IR65322" s="63" t="s">
        <v>305</v>
      </c>
      <c r="IS65322" s="63" t="s">
        <v>306</v>
      </c>
      <c r="IT65322" s="63" t="s">
        <v>307</v>
      </c>
      <c r="IU65322" s="63" t="s">
        <v>308</v>
      </c>
    </row>
    <row r="65323" spans="251:255" x14ac:dyDescent="0.25">
      <c r="IQ65323" s="63" t="e">
        <f>#REF!&amp;$C$9</f>
        <v>#REF!</v>
      </c>
      <c r="IR65323" s="63" t="e">
        <f>#REF!</f>
        <v>#REF!</v>
      </c>
      <c r="IS65323" s="63" t="e">
        <f>$B$25&amp;" - "&amp;$B$26&amp;" - "&amp;$B$29&amp;" - "&amp;$I$29&amp;" - "&amp;#REF!&amp;" - "&amp;#REF!&amp;" - "&amp;#REF!&amp;" - "&amp;#REF!</f>
        <v>#REF!</v>
      </c>
      <c r="IT65323" s="6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323" s="63" t="e">
        <f>#REF!</f>
        <v>#REF!</v>
      </c>
    </row>
  </sheetData>
  <mergeCells count="212">
    <mergeCell ref="A104:L104"/>
    <mergeCell ref="M104:N104"/>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A85:N85"/>
    <mergeCell ref="B86:F86"/>
    <mergeCell ref="G86:H86"/>
    <mergeCell ref="I86:J86"/>
    <mergeCell ref="K86:L86"/>
    <mergeCell ref="M86:N86"/>
    <mergeCell ref="A78:B80"/>
    <mergeCell ref="C78:G80"/>
    <mergeCell ref="H78:I80"/>
    <mergeCell ref="J78:N80"/>
    <mergeCell ref="A81:B83"/>
    <mergeCell ref="C81:G83"/>
    <mergeCell ref="H81:I83"/>
    <mergeCell ref="J81:N83"/>
    <mergeCell ref="A74:B76"/>
    <mergeCell ref="C74:G76"/>
    <mergeCell ref="H74:I76"/>
    <mergeCell ref="J74:N76"/>
    <mergeCell ref="A77:G77"/>
    <mergeCell ref="H77:N77"/>
    <mergeCell ref="A70:G70"/>
    <mergeCell ref="H70:N70"/>
    <mergeCell ref="A71:B73"/>
    <mergeCell ref="C71:G73"/>
    <mergeCell ref="H71:I73"/>
    <mergeCell ref="J71:N73"/>
    <mergeCell ref="A67:E67"/>
    <mergeCell ref="F67:G67"/>
    <mergeCell ref="H67:L67"/>
    <mergeCell ref="M67:N67"/>
    <mergeCell ref="A68:E68"/>
    <mergeCell ref="F68:G68"/>
    <mergeCell ref="H68:L68"/>
    <mergeCell ref="M68:N68"/>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61:N61 C55:M55 C59:N59 C57:N57 C63:N63 C65:N65 C47:N47">
    <cfRule type="cellIs" dxfId="3" priority="3" stopIfTrue="1" operator="equal">
      <formula>"x"</formula>
    </cfRule>
  </conditionalFormatting>
  <conditionalFormatting sqref="C48:N48 C50:N50 C52:N52 C54:N54 C62:N62 C56:M56 C60:N60 C58:N58 C64:N64 C66:N66">
    <cfRule type="cellIs" dxfId="2" priority="4" stopIfTrue="1" operator="equal">
      <formula>"x"</formula>
    </cfRule>
  </conditionalFormatting>
  <conditionalFormatting sqref="N55">
    <cfRule type="cellIs" dxfId="1" priority="1" stopIfTrue="1" operator="equal">
      <formula>"x"</formula>
    </cfRule>
  </conditionalFormatting>
  <conditionalFormatting sqref="N56">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IY47:JJ66 SU47:TF66 ACQ47:ADB66 AMM47:AMX66 AWI47:AWT66 BGE47:BGP66 BQA47:BQL66 BZW47:CAH66 CJS47:CKD66 CTO47:CTZ66 DDK47:DDV66 DNG47:DNR66 DXC47:DXN66 EGY47:EHJ66 EQU47:ERF66 FAQ47:FBB66 FKM47:FKX66 FUI47:FUT66 GEE47:GEP66 GOA47:GOL66 GXW47:GYH66 HHS47:HID66 HRO47:HRZ66 IBK47:IBV66 ILG47:ILR66 IVC47:IVN66 JEY47:JFJ66 JOU47:JPF66 JYQ47:JZB66 KIM47:KIX66 KSI47:KST66 LCE47:LCP66 LMA47:LML66 LVW47:LWH66 MFS47:MGD66 MPO47:MPZ66 MZK47:MZV66 NJG47:NJR66 NTC47:NTN66 OCY47:ODJ66 OMU47:ONF66 OWQ47:OXB66 PGM47:PGX66 PQI47:PQT66 QAE47:QAP66 QKA47:QKL66 QTW47:QUH66 RDS47:RED66 RNO47:RNZ66 RXK47:RXV66 SHG47:SHR66 SRC47:SRN66 TAY47:TBJ66 TKU47:TLF66 TUQ47:TVB66 UEM47:UEX66 UOI47:UOT66 UYE47:UYP66 VIA47:VIL66 VRW47:VSH66 WBS47:WCD66 WLO47:WLZ66 WVK47:WVV66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WVK983087:WVV983106"/>
  </dataValidations>
  <printOptions horizontalCentered="1"/>
  <pageMargins left="0.23622047244094491" right="0.15748031496062992" top="0.55118110236220474" bottom="0.59055118110236227" header="0.23622047244094491" footer="0.23622047244094491"/>
  <pageSetup paperSize="9" scale="82" orientation="portrait" r:id="rId1"/>
  <headerFooter alignWithMargins="0">
    <oddHeader xml:space="preserve">&amp;LCOMUNE DI VALCHIUSA&amp;ROBIETTIVO DI PERFORMANCE ANNO:2019  </oddHeader>
  </headerFooter>
  <rowBreaks count="1" manualBreakCount="1">
    <brk id="43"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13</vt:i4>
      </vt:variant>
    </vt:vector>
  </HeadingPairs>
  <TitlesOfParts>
    <vt:vector size="23" baseType="lpstr">
      <vt:lpstr>Schema Generale</vt:lpstr>
      <vt:lpstr>Organizzazione</vt:lpstr>
      <vt:lpstr>Caratteristiche</vt:lpstr>
      <vt:lpstr>Economico Patrimoniale</vt:lpstr>
      <vt:lpstr>Missione programma processo</vt:lpstr>
      <vt:lpstr>Anticorruzione- obiettivo 1  </vt:lpstr>
      <vt:lpstr>Segreteria</vt:lpstr>
      <vt:lpstr>Contratti</vt:lpstr>
      <vt:lpstr>Personale</vt:lpstr>
      <vt:lpstr>Entrate - Uscite</vt:lpstr>
      <vt:lpstr>'Anticorruzione- obiettivo 1  '!Area_stampa</vt:lpstr>
      <vt:lpstr>Caratteristiche!Area_stampa</vt:lpstr>
      <vt:lpstr>Contratti!Area_stampa</vt:lpstr>
      <vt:lpstr>'Economico Patrimoniale'!Area_stampa</vt:lpstr>
      <vt:lpstr>'Entrate - Uscite'!Area_stampa</vt:lpstr>
      <vt:lpstr>Organizzazione!Area_stampa</vt:lpstr>
      <vt:lpstr>Personale!Area_stampa</vt:lpstr>
      <vt:lpstr>'Schema Generale'!Area_stampa</vt:lpstr>
      <vt:lpstr>Segreteria!Area_stampa</vt:lpstr>
      <vt:lpstr>Contratti!Titoli_stampa</vt:lpstr>
      <vt:lpstr>'Entrate - Uscite'!Titoli_stampa</vt:lpstr>
      <vt:lpstr>Personale!Titoli_stampa</vt:lpstr>
      <vt:lpstr>Segreteria!Titoli_stampa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c.nigra</cp:lastModifiedBy>
  <cp:lastPrinted>2020-09-20T11:59:21Z</cp:lastPrinted>
  <dcterms:created xsi:type="dcterms:W3CDTF">2006-09-16T00:00:00Z</dcterms:created>
  <dcterms:modified xsi:type="dcterms:W3CDTF">2021-06-25T14:52:59Z</dcterms:modified>
</cp:coreProperties>
</file>